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C6427413-3E47-914A-BDA4-A55352F6D1BD}" xr6:coauthVersionLast="47" xr6:coauthVersionMax="47" xr10:uidLastSave="{00000000-0000-0000-0000-000000000000}"/>
  <bookViews>
    <workbookView xWindow="-36460" yWindow="-1980" windowWidth="28740" windowHeight="17500" activeTab="4" xr2:uid="{00000000-000D-0000-FFFF-FFFF00000000}"/>
  </bookViews>
  <sheets>
    <sheet name="Bachelor's" sheetId="1" r:id="rId1"/>
    <sheet name="Master's" sheetId="8" r:id="rId2"/>
    <sheet name="PhD" sheetId="9" r:id="rId3"/>
    <sheet name="Data" sheetId="6" r:id="rId4"/>
    <sheet name="Graph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6" l="1"/>
  <c r="D7" i="6"/>
  <c r="D6" i="6"/>
  <c r="D5" i="6"/>
  <c r="D4" i="6"/>
  <c r="D3" i="6"/>
  <c r="D2" i="6"/>
  <c r="C8" i="6"/>
  <c r="C7" i="6"/>
  <c r="C6" i="6"/>
  <c r="C5" i="6"/>
  <c r="C4" i="6"/>
  <c r="C3" i="6"/>
  <c r="C2" i="6"/>
  <c r="G28" i="9"/>
  <c r="F28" i="9"/>
  <c r="E28" i="9"/>
  <c r="D28" i="9"/>
  <c r="C28" i="9"/>
  <c r="H27" i="9"/>
  <c r="M8" i="9" s="1"/>
  <c r="H26" i="9"/>
  <c r="M7" i="9" s="1"/>
  <c r="G25" i="9"/>
  <c r="F25" i="9"/>
  <c r="E25" i="9"/>
  <c r="D25" i="9"/>
  <c r="C25" i="9"/>
  <c r="H24" i="9"/>
  <c r="Q8" i="9" s="1"/>
  <c r="H23" i="9"/>
  <c r="Q7" i="9" s="1"/>
  <c r="G22" i="9"/>
  <c r="F22" i="9"/>
  <c r="E22" i="9"/>
  <c r="D22" i="9"/>
  <c r="C22" i="9"/>
  <c r="H21" i="9"/>
  <c r="P8" i="9" s="1"/>
  <c r="H20" i="9"/>
  <c r="P7" i="9" s="1"/>
  <c r="G19" i="9"/>
  <c r="F19" i="9"/>
  <c r="E19" i="9"/>
  <c r="D19" i="9"/>
  <c r="C19" i="9"/>
  <c r="H18" i="9"/>
  <c r="O8" i="9" s="1"/>
  <c r="H17" i="9"/>
  <c r="O7" i="9" s="1"/>
  <c r="G16" i="9"/>
  <c r="F16" i="9"/>
  <c r="E16" i="9"/>
  <c r="D16" i="9"/>
  <c r="C16" i="9"/>
  <c r="H15" i="9"/>
  <c r="N8" i="9" s="1"/>
  <c r="H14" i="9"/>
  <c r="N7" i="9" s="1"/>
  <c r="G13" i="9"/>
  <c r="F13" i="9"/>
  <c r="E13" i="9"/>
  <c r="D13" i="9"/>
  <c r="C13" i="9"/>
  <c r="H12" i="9"/>
  <c r="L8" i="9" s="1"/>
  <c r="H11" i="9"/>
  <c r="L7" i="9" s="1"/>
  <c r="G10" i="9"/>
  <c r="F10" i="9"/>
  <c r="E10" i="9"/>
  <c r="D10" i="9"/>
  <c r="C10" i="9"/>
  <c r="H9" i="9"/>
  <c r="K8" i="9" s="1"/>
  <c r="H8" i="9"/>
  <c r="K7" i="9" s="1"/>
  <c r="G28" i="8"/>
  <c r="F28" i="8"/>
  <c r="E28" i="8"/>
  <c r="D28" i="8"/>
  <c r="C28" i="8"/>
  <c r="H27" i="8"/>
  <c r="M8" i="8" s="1"/>
  <c r="H26" i="8"/>
  <c r="M7" i="8" s="1"/>
  <c r="G25" i="8"/>
  <c r="F25" i="8"/>
  <c r="E25" i="8"/>
  <c r="D25" i="8"/>
  <c r="C25" i="8"/>
  <c r="H24" i="8"/>
  <c r="Q8" i="8" s="1"/>
  <c r="H23" i="8"/>
  <c r="Q7" i="8" s="1"/>
  <c r="G22" i="8"/>
  <c r="F22" i="8"/>
  <c r="E22" i="8"/>
  <c r="D22" i="8"/>
  <c r="C22" i="8"/>
  <c r="H21" i="8"/>
  <c r="P8" i="8" s="1"/>
  <c r="H20" i="8"/>
  <c r="P7" i="8" s="1"/>
  <c r="G19" i="8"/>
  <c r="F19" i="8"/>
  <c r="E19" i="8"/>
  <c r="D19" i="8"/>
  <c r="C19" i="8"/>
  <c r="H18" i="8"/>
  <c r="O8" i="8" s="1"/>
  <c r="H17" i="8"/>
  <c r="O7" i="8" s="1"/>
  <c r="G16" i="8"/>
  <c r="F16" i="8"/>
  <c r="E16" i="8"/>
  <c r="D16" i="8"/>
  <c r="C16" i="8"/>
  <c r="H15" i="8"/>
  <c r="N8" i="8" s="1"/>
  <c r="H14" i="8"/>
  <c r="N7" i="8" s="1"/>
  <c r="G13" i="8"/>
  <c r="F13" i="8"/>
  <c r="E13" i="8"/>
  <c r="D13" i="8"/>
  <c r="C13" i="8"/>
  <c r="H12" i="8"/>
  <c r="L8" i="8" s="1"/>
  <c r="H11" i="8"/>
  <c r="L7" i="8" s="1"/>
  <c r="G10" i="8"/>
  <c r="F10" i="8"/>
  <c r="E10" i="8"/>
  <c r="D10" i="8"/>
  <c r="C10" i="8"/>
  <c r="H9" i="8"/>
  <c r="K8" i="8" s="1"/>
  <c r="H8" i="8"/>
  <c r="K7" i="8" s="1"/>
  <c r="H28" i="9" l="1"/>
  <c r="M9" i="9" s="1"/>
  <c r="M10" i="9" s="1"/>
  <c r="H22" i="9"/>
  <c r="P9" i="9" s="1"/>
  <c r="P10" i="9" s="1"/>
  <c r="H25" i="9"/>
  <c r="Q9" i="9" s="1"/>
  <c r="Q10" i="9" s="1"/>
  <c r="H19" i="9"/>
  <c r="O9" i="9" s="1"/>
  <c r="O10" i="9" s="1"/>
  <c r="H16" i="9"/>
  <c r="N9" i="9" s="1"/>
  <c r="N10" i="9" s="1"/>
  <c r="H13" i="9"/>
  <c r="L9" i="9" s="1"/>
  <c r="L10" i="9" s="1"/>
  <c r="H10" i="9"/>
  <c r="K9" i="9" s="1"/>
  <c r="K10" i="9" s="1"/>
  <c r="H25" i="8"/>
  <c r="Q9" i="8" s="1"/>
  <c r="H10" i="8"/>
  <c r="K9" i="8" s="1"/>
  <c r="H22" i="8"/>
  <c r="P9" i="8" s="1"/>
  <c r="H19" i="8"/>
  <c r="O9" i="8" s="1"/>
  <c r="O10" i="8" s="1"/>
  <c r="H16" i="8"/>
  <c r="N9" i="8" s="1"/>
  <c r="N10" i="8" s="1"/>
  <c r="H13" i="8"/>
  <c r="L9" i="8" s="1"/>
  <c r="L10" i="8" s="1"/>
  <c r="Q10" i="8"/>
  <c r="P10" i="8"/>
  <c r="H28" i="8"/>
  <c r="M9" i="8" s="1"/>
  <c r="M10" i="8" s="1"/>
  <c r="K10" i="8"/>
  <c r="D28" i="1"/>
  <c r="E28" i="1"/>
  <c r="F28" i="1"/>
  <c r="G28" i="1"/>
  <c r="C28" i="1"/>
  <c r="D25" i="1"/>
  <c r="E25" i="1"/>
  <c r="F25" i="1"/>
  <c r="G25" i="1"/>
  <c r="C25" i="1"/>
  <c r="D22" i="1"/>
  <c r="E22" i="1"/>
  <c r="F22" i="1"/>
  <c r="G22" i="1"/>
  <c r="C22" i="1"/>
  <c r="D19" i="1"/>
  <c r="E19" i="1"/>
  <c r="F19" i="1"/>
  <c r="G19" i="1"/>
  <c r="C19" i="1"/>
  <c r="D16" i="1"/>
  <c r="E16" i="1"/>
  <c r="F16" i="1"/>
  <c r="G16" i="1"/>
  <c r="D13" i="1"/>
  <c r="E13" i="1"/>
  <c r="F13" i="1"/>
  <c r="G13" i="1"/>
  <c r="D10" i="1"/>
  <c r="E10" i="1"/>
  <c r="F10" i="1"/>
  <c r="G10" i="1"/>
  <c r="C16" i="1"/>
  <c r="C13" i="1"/>
  <c r="C10" i="1"/>
  <c r="H9" i="1"/>
  <c r="H11" i="1"/>
  <c r="H12" i="1"/>
  <c r="H14" i="1"/>
  <c r="H15" i="1"/>
  <c r="H17" i="1"/>
  <c r="H18" i="1"/>
  <c r="H20" i="1"/>
  <c r="H21" i="1"/>
  <c r="H23" i="1"/>
  <c r="H24" i="1"/>
  <c r="H26" i="1"/>
  <c r="H27" i="1"/>
  <c r="H8" i="1"/>
  <c r="H13" i="1" l="1"/>
  <c r="H28" i="1"/>
  <c r="H25" i="1"/>
  <c r="H16" i="1"/>
  <c r="H19" i="1"/>
  <c r="H10" i="1"/>
  <c r="H22" i="1"/>
  <c r="K8" i="1" l="1"/>
  <c r="K9" i="1"/>
  <c r="L7" i="1"/>
  <c r="L8" i="1"/>
  <c r="L9" i="1"/>
  <c r="N7" i="1"/>
  <c r="N8" i="1"/>
  <c r="N9" i="1"/>
  <c r="O7" i="1"/>
  <c r="O8" i="1"/>
  <c r="O9" i="1"/>
  <c r="P7" i="1"/>
  <c r="P8" i="1"/>
  <c r="P9" i="1"/>
  <c r="Q7" i="1"/>
  <c r="Q8" i="1"/>
  <c r="Q9" i="1"/>
  <c r="M7" i="1"/>
  <c r="M8" i="1"/>
  <c r="M9" i="1"/>
  <c r="K7" i="1"/>
  <c r="M10" i="1" l="1"/>
  <c r="B7" i="6" s="1"/>
  <c r="O10" i="1"/>
  <c r="B8" i="6" s="1"/>
  <c r="K10" i="1"/>
  <c r="B5" i="6" s="1"/>
  <c r="P10" i="1"/>
  <c r="B2" i="6" s="1"/>
  <c r="N10" i="1"/>
  <c r="B4" i="6" s="1"/>
  <c r="L10" i="1"/>
  <c r="B3" i="6" s="1"/>
  <c r="Q10" i="1"/>
  <c r="B6" i="6" s="1"/>
</calcChain>
</file>

<file path=xl/sharedStrings.xml><?xml version="1.0" encoding="utf-8"?>
<sst xmlns="http://schemas.openxmlformats.org/spreadsheetml/2006/main" count="167" uniqueCount="36">
  <si>
    <t>Academic Discipline, Detailed (standardized): Astronomy, Chemistry, Mathematics and Statistics, Computer Science, Biological Sciences</t>
  </si>
  <si>
    <t>Year</t>
  </si>
  <si>
    <t/>
  </si>
  <si>
    <t>Academic Discipline, Detailed (standardized)</t>
  </si>
  <si>
    <t>Astronomy</t>
  </si>
  <si>
    <t>Chemistry</t>
  </si>
  <si>
    <t>Mathematics and Statistics</t>
  </si>
  <si>
    <t>Computer Science</t>
  </si>
  <si>
    <t>Biological Sciences</t>
  </si>
  <si>
    <t>Average</t>
  </si>
  <si>
    <t>Engineering</t>
  </si>
  <si>
    <t>Physics</t>
  </si>
  <si>
    <t>Engineering</t>
    <phoneticPr fontId="0" type="noConversion"/>
  </si>
  <si>
    <t>Averages</t>
  </si>
  <si>
    <t>Level of Degree or Other Award: Master's Degrees</t>
  </si>
  <si>
    <t>Computer
Science</t>
  </si>
  <si>
    <t>Bachelor's</t>
  </si>
  <si>
    <t>Master's</t>
  </si>
  <si>
    <t>PhD</t>
  </si>
  <si>
    <t>Biological
Sciences</t>
  </si>
  <si>
    <t>Math &amp;
Stats</t>
  </si>
  <si>
    <t>Degrees/Awards Conferred by Race (NCES population of institutions) (Sum)</t>
  </si>
  <si>
    <t>Gender</t>
  </si>
  <si>
    <t>Female</t>
  </si>
  <si>
    <t>Male</t>
  </si>
  <si>
    <t>Subtotal</t>
  </si>
  <si>
    <t>Gender: All values</t>
  </si>
  <si>
    <t>Women</t>
  </si>
  <si>
    <t>Men</t>
  </si>
  <si>
    <t>% Women</t>
  </si>
  <si>
    <t>TOTAL</t>
  </si>
  <si>
    <t>Total</t>
  </si>
  <si>
    <t>Years: 2016-2020</t>
  </si>
  <si>
    <t>Level of Degree or Other Award: Bachelor's Degrees</t>
  </si>
  <si>
    <t>Level of Degree or Other Award: Doctorate Degree-Research/Scholarship</t>
  </si>
  <si>
    <t>Percent of Degrees Awarded to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</si>
</sst>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2" borderId="4" xfId="0" applyFill="1" applyBorder="1" applyAlignment="1">
      <alignment horizontal="left" vertical="center"/>
    </xf>
    <xf numFmtId="0" fontId="4" fillId="0" borderId="0" xfId="0" applyFont="1"/>
    <xf numFmtId="0" fontId="0" fillId="0" borderId="5" xfId="0" applyBorder="1"/>
    <xf numFmtId="9" fontId="0" fillId="0" borderId="4" xfId="0" applyNumberFormat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3" fontId="0" fillId="0" borderId="8" xfId="0" applyNumberForma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0" fillId="0" borderId="0" xfId="0" applyNumberFormat="1" applyBorder="1"/>
    <xf numFmtId="0" fontId="0" fillId="2" borderId="1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2" xfId="0" applyFill="1" applyBorder="1" applyAlignment="1"/>
    <xf numFmtId="0" fontId="0" fillId="0" borderId="12" xfId="0" applyFill="1" applyBorder="1" applyAlignment="1">
      <alignment horizontal="left" vertical="center"/>
    </xf>
    <xf numFmtId="3" fontId="0" fillId="0" borderId="12" xfId="0" applyNumberFormat="1" applyFill="1" applyBorder="1"/>
    <xf numFmtId="0" fontId="0" fillId="0" borderId="12" xfId="0" applyFill="1" applyBorder="1"/>
    <xf numFmtId="0" fontId="1" fillId="2" borderId="13" xfId="0" applyFont="1" applyFill="1" applyBorder="1" applyAlignment="1">
      <alignment horizontal="left" vertical="center"/>
    </xf>
    <xf numFmtId="0" fontId="0" fillId="0" borderId="12" xfId="0" applyBorder="1"/>
    <xf numFmtId="0" fontId="1" fillId="2" borderId="1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3" fontId="0" fillId="0" borderId="0" xfId="0" applyNumberFormat="1" applyFill="1"/>
    <xf numFmtId="3" fontId="0" fillId="4" borderId="8" xfId="0" applyNumberFormat="1" applyFill="1" applyBorder="1"/>
    <xf numFmtId="3" fontId="0" fillId="4" borderId="9" xfId="0" applyNumberFormat="1" applyFill="1" applyBorder="1"/>
    <xf numFmtId="3" fontId="0" fillId="4" borderId="17" xfId="0" applyNumberFormat="1" applyFill="1" applyBorder="1"/>
    <xf numFmtId="9" fontId="0" fillId="0" borderId="10" xfId="346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3" fontId="0" fillId="0" borderId="14" xfId="0" applyNumberFormat="1" applyFill="1" applyBorder="1"/>
    <xf numFmtId="0" fontId="0" fillId="0" borderId="18" xfId="0" applyBorder="1"/>
    <xf numFmtId="3" fontId="0" fillId="0" borderId="18" xfId="0" applyNumberForma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2" borderId="1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5" fontId="0" fillId="0" borderId="5" xfId="0" applyNumberFormat="1" applyBorder="1"/>
    <xf numFmtId="165" fontId="0" fillId="4" borderId="8" xfId="0" applyNumberFormat="1" applyFill="1" applyBorder="1"/>
    <xf numFmtId="3" fontId="4" fillId="0" borderId="18" xfId="0" applyNumberFormat="1" applyFon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</cellXfs>
  <cellStyles count="3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Normal" xfId="0" builtinId="0"/>
    <cellStyle name="Normal 2" xfId="83" xr:uid="{00000000-0005-0000-0000-000059010000}"/>
    <cellStyle name="Percent" xfId="346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17B003"/>
      <color rgb="FF1BD1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Degrees to Women,</a:t>
            </a:r>
            <a:r>
              <a:rPr lang="en-US" baseline="0"/>
              <a:t> by Field</a:t>
            </a:r>
            <a:r>
              <a:rPr lang="en-US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(5-year average 2016-2020)</a:t>
            </a:r>
          </a:p>
        </c:rich>
      </c:tx>
      <c:layout>
        <c:manualLayout>
          <c:xMode val="edge"/>
          <c:yMode val="edge"/>
          <c:x val="0.39028022368105625"/>
          <c:y val="2.9377615661531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59819699112794E-2"/>
          <c:y val="0.171372402393555"/>
          <c:w val="0.89408454193273901"/>
          <c:h val="0.67378814399971698"/>
        </c:manualLayout>
      </c:layout>
      <c:barChart>
        <c:barDir val="col"/>
        <c:grouping val="clustered"/>
        <c:varyColors val="0"/>
        <c:ser>
          <c:idx val="0"/>
          <c:order val="0"/>
          <c:tx>
            <c:v>Bachelor's</c:v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Biological
Sciences</c:v>
                </c:pt>
                <c:pt idx="1">
                  <c:v>Chemistry</c:v>
                </c:pt>
                <c:pt idx="2">
                  <c:v>Math &amp;
Stats</c:v>
                </c:pt>
                <c:pt idx="3">
                  <c:v>Astronomy</c:v>
                </c:pt>
                <c:pt idx="4">
                  <c:v>Engineering</c:v>
                </c:pt>
                <c:pt idx="5">
                  <c:v>Physics</c:v>
                </c:pt>
                <c:pt idx="6">
                  <c:v>Computer
Science</c:v>
                </c:pt>
              </c:strCache>
            </c:strRef>
          </c:cat>
          <c:val>
            <c:numRef>
              <c:f>Data!$B$2:$B$8</c:f>
              <c:numCache>
                <c:formatCode>0%</c:formatCode>
                <c:ptCount val="7"/>
                <c:pt idx="0">
                  <c:v>0.62767898035010605</c:v>
                </c:pt>
                <c:pt idx="1">
                  <c:v>0.50464471448103143</c:v>
                </c:pt>
                <c:pt idx="2">
                  <c:v>0.41325898782571147</c:v>
                </c:pt>
                <c:pt idx="3">
                  <c:v>0.35755983654407469</c:v>
                </c:pt>
                <c:pt idx="4">
                  <c:v>0.22287053217361544</c:v>
                </c:pt>
                <c:pt idx="5">
                  <c:v>0.2176640926640927</c:v>
                </c:pt>
                <c:pt idx="6">
                  <c:v>0.2053107635413986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8-064F-A6E1-4CCA5487CEDE}"/>
            </c:ext>
          </c:extLst>
        </c:ser>
        <c:ser>
          <c:idx val="1"/>
          <c:order val="1"/>
          <c:tx>
            <c:v>Master's</c:v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Biological
Sciences</c:v>
                </c:pt>
                <c:pt idx="1">
                  <c:v>Chemistry</c:v>
                </c:pt>
                <c:pt idx="2">
                  <c:v>Math &amp;
Stats</c:v>
                </c:pt>
                <c:pt idx="3">
                  <c:v>Astronomy</c:v>
                </c:pt>
                <c:pt idx="4">
                  <c:v>Engineering</c:v>
                </c:pt>
                <c:pt idx="5">
                  <c:v>Physics</c:v>
                </c:pt>
                <c:pt idx="6">
                  <c:v>Computer
Science</c:v>
                </c:pt>
              </c:strCache>
            </c:strRef>
          </c:cat>
          <c:val>
            <c:numRef>
              <c:f>Data!$C$2:$C$8</c:f>
              <c:numCache>
                <c:formatCode>0%</c:formatCode>
                <c:ptCount val="7"/>
                <c:pt idx="0">
                  <c:v>0.60896822409806983</c:v>
                </c:pt>
                <c:pt idx="1">
                  <c:v>0.4548497713912476</c:v>
                </c:pt>
                <c:pt idx="2">
                  <c:v>0.42826755297050267</c:v>
                </c:pt>
                <c:pt idx="3">
                  <c:v>0.38400000000000001</c:v>
                </c:pt>
                <c:pt idx="4">
                  <c:v>0.29311934562119429</c:v>
                </c:pt>
                <c:pt idx="5">
                  <c:v>0.23088181485547019</c:v>
                </c:pt>
                <c:pt idx="6">
                  <c:v>0.32058660215822077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8-064F-A6E1-4CCA5487CEDE}"/>
            </c:ext>
          </c:extLst>
        </c:ser>
        <c:ser>
          <c:idx val="2"/>
          <c:order val="2"/>
          <c:tx>
            <c:v>PhD</c:v>
          </c:tx>
          <c:spPr>
            <a:solidFill>
              <a:srgbClr val="17B003"/>
            </a:solidFill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Biological
Sciences</c:v>
                </c:pt>
                <c:pt idx="1">
                  <c:v>Chemistry</c:v>
                </c:pt>
                <c:pt idx="2">
                  <c:v>Math &amp;
Stats</c:v>
                </c:pt>
                <c:pt idx="3">
                  <c:v>Astronomy</c:v>
                </c:pt>
                <c:pt idx="4">
                  <c:v>Engineering</c:v>
                </c:pt>
                <c:pt idx="5">
                  <c:v>Physics</c:v>
                </c:pt>
                <c:pt idx="6">
                  <c:v>Computer
Science</c:v>
                </c:pt>
              </c:strCache>
            </c:strRef>
          </c:cat>
          <c:val>
            <c:numRef>
              <c:f>Data!$D$2:$D$8</c:f>
              <c:numCache>
                <c:formatCode>0%</c:formatCode>
                <c:ptCount val="7"/>
                <c:pt idx="0">
                  <c:v>0.53252326534548433</c:v>
                </c:pt>
                <c:pt idx="1">
                  <c:v>0.39170173592845875</c:v>
                </c:pt>
                <c:pt idx="2">
                  <c:v>0.28446877534468779</c:v>
                </c:pt>
                <c:pt idx="3">
                  <c:v>0.37916219119226635</c:v>
                </c:pt>
                <c:pt idx="4">
                  <c:v>0.24048956137241367</c:v>
                </c:pt>
                <c:pt idx="5">
                  <c:v>0.20288684768345613</c:v>
                </c:pt>
                <c:pt idx="6">
                  <c:v>0.21915972820365584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98-064F-A6E1-4CCA5487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695592"/>
        <c:axId val="2147442968"/>
      </c:barChart>
      <c:catAx>
        <c:axId val="2062695592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2147442968"/>
        <c:crosses val="autoZero"/>
        <c:auto val="1"/>
        <c:lblAlgn val="ctr"/>
        <c:lblOffset val="100"/>
        <c:tickLblSkip val="1"/>
        <c:noMultiLvlLbl val="0"/>
      </c:catAx>
      <c:valAx>
        <c:axId val="2147442968"/>
        <c:scaling>
          <c:orientation val="minMax"/>
          <c:max val="0.70000000000000007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62695592"/>
        <c:crosses val="autoZero"/>
        <c:crossBetween val="between"/>
        <c:maj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178470439813808"/>
          <c:y val="0.18511950949588488"/>
          <c:w val="0.17307673902640622"/>
          <c:h val="0.15503574472415504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125" workbookViewId="0"/>
  </sheetViews>
  <pageMargins left="0.25" right="0.25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6289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0.52459</cdr:x>
      <cdr:y>0.95242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7910" y="5550523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0.15808</cdr:x>
      <cdr:y>0.021</cdr:y>
    </cdr:from>
    <cdr:to>
      <cdr:x>0.26464</cdr:x>
      <cdr:y>0.14948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71600" y="132080"/>
          <a:ext cx="924560" cy="80801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3"/>
  <sheetViews>
    <sheetView showRuler="0" workbookViewId="0">
      <pane xSplit="2" topLeftCell="C1" activePane="topRight" state="frozen"/>
      <selection activeCell="A4" sqref="A4"/>
      <selection pane="topRight"/>
    </sheetView>
  </sheetViews>
  <sheetFormatPr baseColWidth="10" defaultColWidth="8.83203125" defaultRowHeight="13" x14ac:dyDescent="0.15"/>
  <cols>
    <col min="1" max="1" width="18.33203125" customWidth="1"/>
    <col min="2" max="2" width="9.83203125" customWidth="1"/>
    <col min="3" max="8" width="20.6640625" customWidth="1"/>
    <col min="9" max="13" width="12" customWidth="1"/>
    <col min="14" max="14" width="12.33203125" customWidth="1"/>
    <col min="15" max="15" width="10.33203125" customWidth="1"/>
    <col min="16" max="16" width="11.6640625" customWidth="1"/>
    <col min="17" max="17" width="11.83203125" customWidth="1"/>
  </cols>
  <sheetData>
    <row r="1" spans="1:17" x14ac:dyDescent="0.15">
      <c r="A1" s="8" t="s">
        <v>32</v>
      </c>
    </row>
    <row r="2" spans="1:17" x14ac:dyDescent="0.15">
      <c r="A2" t="s">
        <v>0</v>
      </c>
    </row>
    <row r="3" spans="1:17" x14ac:dyDescent="0.15">
      <c r="A3" s="8" t="s">
        <v>33</v>
      </c>
    </row>
    <row r="4" spans="1:17" x14ac:dyDescent="0.15">
      <c r="A4" t="s">
        <v>26</v>
      </c>
    </row>
    <row r="5" spans="1:17" ht="28" x14ac:dyDescent="0.15">
      <c r="A5" s="64" t="s">
        <v>1</v>
      </c>
      <c r="B5" s="65"/>
      <c r="C5" s="5">
        <v>2016</v>
      </c>
      <c r="D5" s="5">
        <v>2017</v>
      </c>
      <c r="E5" s="5">
        <v>2018</v>
      </c>
      <c r="F5" s="5">
        <v>2019</v>
      </c>
      <c r="G5" s="5">
        <v>2020</v>
      </c>
      <c r="H5" s="62" t="s">
        <v>9</v>
      </c>
      <c r="K5" s="5" t="s">
        <v>4</v>
      </c>
      <c r="L5" s="5" t="s">
        <v>5</v>
      </c>
      <c r="M5" s="5" t="s">
        <v>11</v>
      </c>
      <c r="N5" s="5" t="s">
        <v>6</v>
      </c>
      <c r="O5" s="5" t="s">
        <v>7</v>
      </c>
      <c r="P5" s="5" t="s">
        <v>8</v>
      </c>
      <c r="Q5" s="5" t="s">
        <v>12</v>
      </c>
    </row>
    <row r="6" spans="1:17" ht="76" customHeight="1" x14ac:dyDescent="0.15">
      <c r="A6" s="64" t="s">
        <v>2</v>
      </c>
      <c r="B6" s="65"/>
      <c r="C6" s="11" t="s">
        <v>21</v>
      </c>
      <c r="D6" s="11" t="s">
        <v>21</v>
      </c>
      <c r="E6" s="11" t="s">
        <v>21</v>
      </c>
      <c r="F6" s="11"/>
      <c r="G6" s="11"/>
      <c r="H6" s="63"/>
      <c r="J6" s="5" t="s">
        <v>13</v>
      </c>
      <c r="K6" s="6"/>
      <c r="L6" s="6"/>
      <c r="M6" s="6"/>
      <c r="N6" s="6"/>
      <c r="O6" s="6"/>
      <c r="P6" s="6"/>
      <c r="Q6" s="6"/>
    </row>
    <row r="7" spans="1:17" x14ac:dyDescent="0.15">
      <c r="A7" s="1" t="s">
        <v>3</v>
      </c>
      <c r="B7" s="1" t="s">
        <v>22</v>
      </c>
      <c r="C7" s="12"/>
      <c r="D7" s="12"/>
      <c r="E7" s="47"/>
      <c r="F7" s="47"/>
      <c r="G7" s="47"/>
      <c r="H7" s="9"/>
      <c r="J7" s="21" t="s">
        <v>27</v>
      </c>
      <c r="K7" s="4">
        <f>H8</f>
        <v>245</v>
      </c>
      <c r="L7" s="6">
        <f>H11</f>
        <v>7898.8</v>
      </c>
      <c r="M7" s="4">
        <f>H26</f>
        <v>1984.4</v>
      </c>
      <c r="N7" s="4">
        <f>H14</f>
        <v>13014.6</v>
      </c>
      <c r="O7" s="6">
        <f>H17</f>
        <v>17232.8</v>
      </c>
      <c r="P7" s="6">
        <f>H20</f>
        <v>80311.399999999994</v>
      </c>
      <c r="Q7" s="4">
        <f>H23</f>
        <v>27089.200000000001</v>
      </c>
    </row>
    <row r="8" spans="1:17" x14ac:dyDescent="0.15">
      <c r="A8" s="66" t="s">
        <v>4</v>
      </c>
      <c r="B8" s="20" t="s">
        <v>23</v>
      </c>
      <c r="C8" s="13">
        <v>158</v>
      </c>
      <c r="D8" s="13">
        <v>208</v>
      </c>
      <c r="E8" s="48">
        <v>241</v>
      </c>
      <c r="F8" s="48">
        <v>272</v>
      </c>
      <c r="G8" s="48">
        <v>346</v>
      </c>
      <c r="H8" s="53">
        <f>SUM(C8:G8)/5</f>
        <v>245</v>
      </c>
      <c r="J8" s="21" t="s">
        <v>28</v>
      </c>
      <c r="K8" s="4">
        <f>H9</f>
        <v>440.2</v>
      </c>
      <c r="L8" s="6">
        <f>H12</f>
        <v>7753.4</v>
      </c>
      <c r="M8" s="4">
        <f>H27</f>
        <v>7132.4</v>
      </c>
      <c r="N8" s="4">
        <f>H15</f>
        <v>18478</v>
      </c>
      <c r="O8" s="6">
        <f>H18</f>
        <v>66702.399999999994</v>
      </c>
      <c r="P8" s="6">
        <f>H21</f>
        <v>47638.400000000001</v>
      </c>
      <c r="Q8" s="4">
        <f>H24</f>
        <v>94457.600000000006</v>
      </c>
    </row>
    <row r="9" spans="1:17" x14ac:dyDescent="0.15">
      <c r="A9" s="65"/>
      <c r="B9" s="20" t="s">
        <v>24</v>
      </c>
      <c r="C9" s="13">
        <v>354</v>
      </c>
      <c r="D9" s="13">
        <v>418</v>
      </c>
      <c r="E9" s="48">
        <v>443</v>
      </c>
      <c r="F9" s="48">
        <v>458</v>
      </c>
      <c r="G9" s="48">
        <v>528</v>
      </c>
      <c r="H9" s="53">
        <f t="shared" ref="H9:H28" si="0">SUM(C9:G9)/5</f>
        <v>440.2</v>
      </c>
      <c r="J9" s="21" t="s">
        <v>30</v>
      </c>
      <c r="K9" s="4">
        <f>H10</f>
        <v>685.2</v>
      </c>
      <c r="L9" s="6">
        <f>H13</f>
        <v>15652.2</v>
      </c>
      <c r="M9" s="4">
        <f>H28</f>
        <v>9116.7999999999993</v>
      </c>
      <c r="N9" s="4">
        <f>H16</f>
        <v>31492.6</v>
      </c>
      <c r="O9" s="6">
        <f>H19</f>
        <v>83935.2</v>
      </c>
      <c r="P9" s="6">
        <f>H22</f>
        <v>127949.8</v>
      </c>
      <c r="Q9" s="4">
        <f>H25</f>
        <v>121546.8</v>
      </c>
    </row>
    <row r="10" spans="1:17" x14ac:dyDescent="0.15">
      <c r="A10" s="65"/>
      <c r="B10" s="1" t="s">
        <v>25</v>
      </c>
      <c r="C10" s="40">
        <f>C8+C9</f>
        <v>512</v>
      </c>
      <c r="D10" s="40">
        <f t="shared" ref="D10:G10" si="1">D8+D9</f>
        <v>626</v>
      </c>
      <c r="E10" s="40">
        <f t="shared" si="1"/>
        <v>684</v>
      </c>
      <c r="F10" s="40">
        <f t="shared" si="1"/>
        <v>730</v>
      </c>
      <c r="G10" s="40">
        <f t="shared" si="1"/>
        <v>874</v>
      </c>
      <c r="H10" s="54">
        <f t="shared" si="0"/>
        <v>685.2</v>
      </c>
      <c r="J10" s="22" t="s">
        <v>29</v>
      </c>
      <c r="K10" s="43">
        <f>K7/K9</f>
        <v>0.35755983654407469</v>
      </c>
      <c r="L10" s="43">
        <f t="shared" ref="L10:Q10" si="2">L7/L9</f>
        <v>0.50464471448103143</v>
      </c>
      <c r="M10" s="43">
        <f t="shared" si="2"/>
        <v>0.2176640926640927</v>
      </c>
      <c r="N10" s="43">
        <f t="shared" si="2"/>
        <v>0.41325898782571147</v>
      </c>
      <c r="O10" s="43">
        <f t="shared" si="2"/>
        <v>0.2053107635413986</v>
      </c>
      <c r="P10" s="43">
        <f t="shared" si="2"/>
        <v>0.62767898035010605</v>
      </c>
      <c r="Q10" s="43">
        <f t="shared" si="2"/>
        <v>0.22287053217361544</v>
      </c>
    </row>
    <row r="11" spans="1:17" x14ac:dyDescent="0.15">
      <c r="A11" s="66" t="s">
        <v>5</v>
      </c>
      <c r="B11" s="20" t="s">
        <v>23</v>
      </c>
      <c r="C11" s="13">
        <v>7495</v>
      </c>
      <c r="D11" s="13">
        <v>7960</v>
      </c>
      <c r="E11" s="48">
        <v>7998</v>
      </c>
      <c r="F11" s="48">
        <v>7865</v>
      </c>
      <c r="G11" s="48">
        <v>8176</v>
      </c>
      <c r="H11" s="53">
        <f t="shared" si="0"/>
        <v>7898.8</v>
      </c>
      <c r="J11" s="32"/>
      <c r="K11" s="36"/>
      <c r="L11" s="36"/>
      <c r="M11" s="36"/>
      <c r="N11" s="36"/>
      <c r="O11" s="36"/>
      <c r="P11" s="36"/>
      <c r="Q11" s="36"/>
    </row>
    <row r="12" spans="1:17" x14ac:dyDescent="0.15">
      <c r="A12" s="65"/>
      <c r="B12" s="20" t="s">
        <v>24</v>
      </c>
      <c r="C12" s="13">
        <v>8028</v>
      </c>
      <c r="D12" s="13">
        <v>8187</v>
      </c>
      <c r="E12" s="48">
        <v>7758</v>
      </c>
      <c r="F12" s="48">
        <v>7542</v>
      </c>
      <c r="G12" s="48">
        <v>7252</v>
      </c>
      <c r="H12" s="53">
        <f t="shared" si="0"/>
        <v>7753.4</v>
      </c>
      <c r="J12" s="16"/>
      <c r="K12" s="3"/>
      <c r="L12" s="3"/>
      <c r="M12" s="3"/>
      <c r="N12" s="3"/>
      <c r="O12" s="3"/>
      <c r="P12" s="3"/>
      <c r="Q12" s="3"/>
    </row>
    <row r="13" spans="1:17" x14ac:dyDescent="0.15">
      <c r="A13" s="65"/>
      <c r="B13" s="1" t="s">
        <v>25</v>
      </c>
      <c r="C13" s="40">
        <f>C11+C12</f>
        <v>15523</v>
      </c>
      <c r="D13" s="40">
        <f t="shared" ref="D13:G13" si="3">D11+D12</f>
        <v>16147</v>
      </c>
      <c r="E13" s="40">
        <f t="shared" si="3"/>
        <v>15756</v>
      </c>
      <c r="F13" s="40">
        <f t="shared" si="3"/>
        <v>15407</v>
      </c>
      <c r="G13" s="40">
        <f t="shared" si="3"/>
        <v>15428</v>
      </c>
      <c r="H13" s="54">
        <f t="shared" si="0"/>
        <v>15652.2</v>
      </c>
      <c r="J13" s="25"/>
      <c r="K13" s="23"/>
      <c r="L13" s="23"/>
      <c r="M13" s="23"/>
      <c r="N13" s="23"/>
      <c r="O13" s="23"/>
      <c r="P13" s="23"/>
      <c r="Q13" s="23"/>
    </row>
    <row r="14" spans="1:17" x14ac:dyDescent="0.15">
      <c r="A14" s="67" t="s">
        <v>6</v>
      </c>
      <c r="B14" s="20" t="s">
        <v>23</v>
      </c>
      <c r="C14" s="13">
        <v>11752</v>
      </c>
      <c r="D14" s="13">
        <v>12315</v>
      </c>
      <c r="E14" s="48">
        <v>13147</v>
      </c>
      <c r="F14" s="48">
        <v>13738</v>
      </c>
      <c r="G14" s="48">
        <v>14121</v>
      </c>
      <c r="H14" s="53">
        <f t="shared" si="0"/>
        <v>13014.6</v>
      </c>
      <c r="J14" s="25"/>
      <c r="K14" s="23"/>
      <c r="L14" s="23"/>
      <c r="M14" s="23"/>
      <c r="N14" s="23"/>
      <c r="O14" s="23"/>
      <c r="P14" s="23"/>
      <c r="Q14" s="23"/>
    </row>
    <row r="15" spans="1:17" x14ac:dyDescent="0.15">
      <c r="A15" s="68"/>
      <c r="B15" s="20" t="s">
        <v>24</v>
      </c>
      <c r="C15" s="13">
        <v>16585</v>
      </c>
      <c r="D15" s="13">
        <v>17773</v>
      </c>
      <c r="E15" s="48">
        <v>18567</v>
      </c>
      <c r="F15" s="48">
        <v>19410</v>
      </c>
      <c r="G15" s="48">
        <v>20055</v>
      </c>
      <c r="H15" s="53">
        <f t="shared" si="0"/>
        <v>18478</v>
      </c>
      <c r="J15" s="16"/>
      <c r="K15" s="23"/>
      <c r="L15" s="23"/>
      <c r="M15" s="23"/>
      <c r="N15" s="23"/>
      <c r="O15" s="23"/>
      <c r="P15" s="23"/>
      <c r="Q15" s="23"/>
    </row>
    <row r="16" spans="1:17" x14ac:dyDescent="0.15">
      <c r="A16" s="68"/>
      <c r="B16" s="1" t="s">
        <v>25</v>
      </c>
      <c r="C16" s="40">
        <f>C14+C15</f>
        <v>28337</v>
      </c>
      <c r="D16" s="40">
        <f t="shared" ref="D16:G16" si="4">D14+D15</f>
        <v>30088</v>
      </c>
      <c r="E16" s="40">
        <f t="shared" si="4"/>
        <v>31714</v>
      </c>
      <c r="F16" s="40">
        <f t="shared" si="4"/>
        <v>33148</v>
      </c>
      <c r="G16" s="40">
        <f t="shared" si="4"/>
        <v>34176</v>
      </c>
      <c r="H16" s="54">
        <f t="shared" si="0"/>
        <v>31492.6</v>
      </c>
      <c r="J16" s="25"/>
      <c r="K16" s="19"/>
      <c r="L16" s="19"/>
      <c r="M16" s="19"/>
      <c r="N16" s="19"/>
      <c r="O16" s="19"/>
      <c r="P16" s="19"/>
      <c r="Q16" s="19"/>
    </row>
    <row r="17" spans="1:18" x14ac:dyDescent="0.15">
      <c r="A17" s="66" t="s">
        <v>7</v>
      </c>
      <c r="B17" s="20" t="s">
        <v>23</v>
      </c>
      <c r="C17" s="13">
        <v>12848</v>
      </c>
      <c r="D17" s="13">
        <v>14578</v>
      </c>
      <c r="E17" s="48">
        <v>17097</v>
      </c>
      <c r="F17" s="48">
        <v>19474</v>
      </c>
      <c r="G17" s="48">
        <v>22167</v>
      </c>
      <c r="H17" s="53">
        <f t="shared" si="0"/>
        <v>17232.8</v>
      </c>
      <c r="J17" s="27"/>
    </row>
    <row r="18" spans="1:18" x14ac:dyDescent="0.15">
      <c r="A18" s="65"/>
      <c r="B18" s="20" t="s">
        <v>24</v>
      </c>
      <c r="C18" s="2">
        <v>54533</v>
      </c>
      <c r="D18" s="12">
        <v>60125</v>
      </c>
      <c r="E18" s="47">
        <v>66400</v>
      </c>
      <c r="F18" s="47">
        <v>73051</v>
      </c>
      <c r="G18" s="47">
        <v>79403</v>
      </c>
      <c r="H18" s="53">
        <f t="shared" si="0"/>
        <v>66702.399999999994</v>
      </c>
    </row>
    <row r="19" spans="1:18" x14ac:dyDescent="0.15">
      <c r="A19" s="65"/>
      <c r="B19" s="1" t="s">
        <v>25</v>
      </c>
      <c r="C19" s="40">
        <f>C17+C18</f>
        <v>67381</v>
      </c>
      <c r="D19" s="40">
        <f t="shared" ref="D19:G19" si="5">D17+D18</f>
        <v>74703</v>
      </c>
      <c r="E19" s="40">
        <f t="shared" si="5"/>
        <v>83497</v>
      </c>
      <c r="F19" s="40">
        <f t="shared" si="5"/>
        <v>92525</v>
      </c>
      <c r="G19" s="40">
        <f t="shared" si="5"/>
        <v>101570</v>
      </c>
      <c r="H19" s="54">
        <f t="shared" si="0"/>
        <v>83935.2</v>
      </c>
      <c r="J19" s="14"/>
      <c r="K19" s="14"/>
      <c r="L19" s="14"/>
      <c r="M19" s="14"/>
      <c r="N19" s="14"/>
      <c r="O19" s="14"/>
      <c r="P19" s="14"/>
      <c r="Q19" s="14"/>
    </row>
    <row r="20" spans="1:18" x14ac:dyDescent="0.15">
      <c r="A20" s="66" t="s">
        <v>8</v>
      </c>
      <c r="B20" s="20" t="s">
        <v>23</v>
      </c>
      <c r="C20" s="13">
        <v>73335</v>
      </c>
      <c r="D20" s="13">
        <v>76780</v>
      </c>
      <c r="E20" s="48">
        <v>80104</v>
      </c>
      <c r="F20" s="48">
        <v>82961</v>
      </c>
      <c r="G20" s="48">
        <v>88377</v>
      </c>
      <c r="H20" s="53">
        <f t="shared" si="0"/>
        <v>80311.399999999994</v>
      </c>
      <c r="J20" s="14"/>
      <c r="K20" s="14"/>
      <c r="L20" s="14"/>
      <c r="M20" s="14"/>
      <c r="N20" s="14"/>
      <c r="O20" s="14"/>
      <c r="P20" s="14"/>
      <c r="Q20" s="14"/>
    </row>
    <row r="21" spans="1:18" x14ac:dyDescent="0.15">
      <c r="A21" s="65"/>
      <c r="B21" s="20" t="s">
        <v>24</v>
      </c>
      <c r="C21" s="13">
        <v>47960</v>
      </c>
      <c r="D21" s="13">
        <v>48046</v>
      </c>
      <c r="E21" s="48">
        <v>47440</v>
      </c>
      <c r="F21" s="48">
        <v>47127</v>
      </c>
      <c r="G21" s="48">
        <v>47619</v>
      </c>
      <c r="H21" s="53">
        <f t="shared" si="0"/>
        <v>47638.400000000001</v>
      </c>
      <c r="J21" s="14"/>
      <c r="K21" s="15"/>
      <c r="L21" s="15"/>
      <c r="M21" s="15"/>
      <c r="N21" s="15"/>
      <c r="O21" s="15"/>
      <c r="P21" s="15"/>
      <c r="Q21" s="15"/>
      <c r="R21" s="14"/>
    </row>
    <row r="22" spans="1:18" x14ac:dyDescent="0.15">
      <c r="A22" s="65"/>
      <c r="B22" s="38" t="s">
        <v>25</v>
      </c>
      <c r="C22" s="42">
        <f>C20+C21</f>
        <v>121295</v>
      </c>
      <c r="D22" s="42">
        <f t="shared" ref="D22:G22" si="6">D20+D21</f>
        <v>124826</v>
      </c>
      <c r="E22" s="42">
        <f t="shared" si="6"/>
        <v>127544</v>
      </c>
      <c r="F22" s="42">
        <f t="shared" si="6"/>
        <v>130088</v>
      </c>
      <c r="G22" s="42">
        <f t="shared" si="6"/>
        <v>135996</v>
      </c>
      <c r="H22" s="54">
        <f t="shared" si="0"/>
        <v>127949.8</v>
      </c>
      <c r="J22" s="15"/>
      <c r="K22" s="14"/>
      <c r="L22" s="14"/>
      <c r="M22" s="14"/>
      <c r="N22" s="14"/>
      <c r="O22" s="14"/>
      <c r="P22" s="14"/>
      <c r="Q22" s="14"/>
      <c r="R22" s="14"/>
    </row>
    <row r="23" spans="1:18" x14ac:dyDescent="0.15">
      <c r="A23" s="59" t="s">
        <v>10</v>
      </c>
      <c r="B23" s="24" t="s">
        <v>23</v>
      </c>
      <c r="C23" s="13">
        <v>22712</v>
      </c>
      <c r="D23" s="13">
        <v>25221</v>
      </c>
      <c r="E23" s="48">
        <v>27400</v>
      </c>
      <c r="F23" s="48">
        <v>29126</v>
      </c>
      <c r="G23" s="48">
        <v>30987</v>
      </c>
      <c r="H23" s="53">
        <f t="shared" si="0"/>
        <v>27089.200000000001</v>
      </c>
      <c r="J23" s="15"/>
      <c r="K23" s="14"/>
      <c r="L23" s="14"/>
      <c r="M23" s="14"/>
      <c r="N23" s="14"/>
      <c r="O23" s="14"/>
      <c r="P23" s="14"/>
      <c r="Q23" s="14"/>
      <c r="R23" s="14"/>
    </row>
    <row r="24" spans="1:18" x14ac:dyDescent="0.15">
      <c r="A24" s="59"/>
      <c r="B24" s="24" t="s">
        <v>24</v>
      </c>
      <c r="C24" s="13">
        <v>85837</v>
      </c>
      <c r="D24" s="13">
        <v>92118</v>
      </c>
      <c r="E24" s="48">
        <v>96116</v>
      </c>
      <c r="F24" s="48">
        <v>99141</v>
      </c>
      <c r="G24" s="48">
        <v>99076</v>
      </c>
      <c r="H24" s="53">
        <f t="shared" si="0"/>
        <v>94457.600000000006</v>
      </c>
      <c r="J24" s="15"/>
      <c r="K24" s="14"/>
      <c r="L24" s="14"/>
      <c r="M24" s="14"/>
      <c r="N24" s="14"/>
      <c r="O24" s="14"/>
      <c r="P24" s="14"/>
      <c r="Q24" s="14"/>
      <c r="R24" s="14"/>
    </row>
    <row r="25" spans="1:18" x14ac:dyDescent="0.15">
      <c r="A25" s="59"/>
      <c r="B25" s="37" t="s">
        <v>31</v>
      </c>
      <c r="C25" s="42">
        <f>C23+C24</f>
        <v>108549</v>
      </c>
      <c r="D25" s="42">
        <f t="shared" ref="D25:G25" si="7">D23+D24</f>
        <v>117339</v>
      </c>
      <c r="E25" s="42">
        <f t="shared" si="7"/>
        <v>123516</v>
      </c>
      <c r="F25" s="42">
        <f t="shared" si="7"/>
        <v>128267</v>
      </c>
      <c r="G25" s="42">
        <f t="shared" si="7"/>
        <v>130063</v>
      </c>
      <c r="H25" s="54">
        <f t="shared" si="0"/>
        <v>121546.8</v>
      </c>
      <c r="J25" s="16"/>
      <c r="K25" s="14"/>
      <c r="L25" s="14"/>
      <c r="M25" s="14"/>
      <c r="N25" s="14"/>
      <c r="O25" s="14"/>
      <c r="P25" s="14"/>
      <c r="Q25" s="14"/>
      <c r="R25" s="14"/>
    </row>
    <row r="26" spans="1:18" x14ac:dyDescent="0.15">
      <c r="A26" s="59" t="s">
        <v>11</v>
      </c>
      <c r="B26" s="24" t="s">
        <v>23</v>
      </c>
      <c r="C26" s="13">
        <v>1699</v>
      </c>
      <c r="D26" s="13">
        <v>1826</v>
      </c>
      <c r="E26" s="48">
        <v>2012</v>
      </c>
      <c r="F26" s="48">
        <v>2050</v>
      </c>
      <c r="G26" s="48">
        <v>2335</v>
      </c>
      <c r="H26" s="53">
        <f t="shared" si="0"/>
        <v>1984.4</v>
      </c>
      <c r="J26" s="16"/>
      <c r="K26" s="14"/>
      <c r="L26" s="14"/>
      <c r="M26" s="14"/>
      <c r="N26" s="14"/>
      <c r="O26" s="14"/>
      <c r="P26" s="14"/>
      <c r="Q26" s="14"/>
      <c r="R26" s="14"/>
    </row>
    <row r="27" spans="1:18" x14ac:dyDescent="0.15">
      <c r="A27" s="60"/>
      <c r="B27" s="24" t="s">
        <v>24</v>
      </c>
      <c r="C27" s="13">
        <v>6890</v>
      </c>
      <c r="D27" s="13">
        <v>6992</v>
      </c>
      <c r="E27" s="48">
        <v>7271</v>
      </c>
      <c r="F27" s="48">
        <v>7387</v>
      </c>
      <c r="G27" s="48">
        <v>7122</v>
      </c>
      <c r="H27" s="53">
        <f t="shared" si="0"/>
        <v>7132.4</v>
      </c>
      <c r="J27" s="16"/>
      <c r="K27" s="14"/>
      <c r="L27" s="14"/>
      <c r="M27" s="14"/>
      <c r="N27" s="14"/>
      <c r="O27" s="14"/>
      <c r="P27" s="14"/>
      <c r="Q27" s="14"/>
      <c r="R27" s="14"/>
    </row>
    <row r="28" spans="1:18" x14ac:dyDescent="0.15">
      <c r="A28" s="61"/>
      <c r="B28" s="35" t="s">
        <v>31</v>
      </c>
      <c r="C28" s="41">
        <f>C26+C27</f>
        <v>8589</v>
      </c>
      <c r="D28" s="41">
        <f t="shared" ref="D28:G28" si="8">D26+D27</f>
        <v>8818</v>
      </c>
      <c r="E28" s="41">
        <f t="shared" si="8"/>
        <v>9283</v>
      </c>
      <c r="F28" s="41">
        <f t="shared" si="8"/>
        <v>9437</v>
      </c>
      <c r="G28" s="41">
        <f t="shared" si="8"/>
        <v>9457</v>
      </c>
      <c r="H28" s="54">
        <f t="shared" si="0"/>
        <v>9116.7999999999993</v>
      </c>
      <c r="J28" s="16"/>
      <c r="K28" s="14"/>
      <c r="L28" s="14"/>
      <c r="M28" s="14"/>
      <c r="N28" s="14"/>
      <c r="O28" s="14"/>
      <c r="P28" s="14"/>
      <c r="Q28" s="14"/>
      <c r="R28" s="14"/>
    </row>
    <row r="29" spans="1:18" x14ac:dyDescent="0.15">
      <c r="A29" s="31"/>
      <c r="B29" s="32"/>
      <c r="C29" s="33"/>
      <c r="D29" s="33"/>
      <c r="E29" s="46"/>
      <c r="F29" s="46"/>
      <c r="G29" s="46"/>
      <c r="H29" s="34"/>
      <c r="J29" s="16"/>
      <c r="K29" s="14"/>
      <c r="L29" s="14"/>
      <c r="M29" s="14"/>
      <c r="N29" s="14"/>
      <c r="O29" s="14"/>
      <c r="P29" s="14"/>
      <c r="Q29" s="14"/>
      <c r="R29" s="14"/>
    </row>
    <row r="30" spans="1:18" x14ac:dyDescent="0.15">
      <c r="A30" s="28"/>
      <c r="B30" s="16"/>
      <c r="C30" s="26"/>
      <c r="D30" s="26"/>
      <c r="E30" s="26"/>
      <c r="F30" s="26"/>
      <c r="G30" s="26"/>
      <c r="H30" s="14"/>
      <c r="J30" s="16"/>
      <c r="K30" s="17"/>
      <c r="L30" s="17"/>
      <c r="M30" s="17"/>
      <c r="N30" s="17"/>
      <c r="O30" s="17"/>
      <c r="P30" s="17"/>
      <c r="Q30" s="17"/>
      <c r="R30" s="14"/>
    </row>
    <row r="31" spans="1:18" x14ac:dyDescent="0.15">
      <c r="A31" s="28"/>
      <c r="B31" s="16"/>
      <c r="C31" s="26"/>
      <c r="D31" s="26"/>
      <c r="E31" s="26"/>
      <c r="F31" s="26"/>
      <c r="G31" s="26"/>
      <c r="H31" s="14"/>
      <c r="J31" s="16"/>
      <c r="K31" s="17"/>
      <c r="L31" s="17"/>
      <c r="M31" s="17"/>
      <c r="N31" s="17"/>
      <c r="O31" s="17"/>
      <c r="P31" s="17"/>
      <c r="Q31" s="17"/>
      <c r="R31" s="14"/>
    </row>
    <row r="32" spans="1:18" x14ac:dyDescent="0.15">
      <c r="A32" s="28"/>
      <c r="B32" s="16"/>
      <c r="C32" s="26"/>
      <c r="D32" s="26"/>
      <c r="E32" s="26"/>
      <c r="F32" s="26"/>
      <c r="G32" s="26"/>
      <c r="H32" s="14"/>
      <c r="J32" s="16"/>
      <c r="K32" s="17"/>
      <c r="L32" s="17"/>
      <c r="M32" s="17"/>
      <c r="N32" s="17"/>
      <c r="O32" s="17"/>
      <c r="P32" s="17"/>
      <c r="Q32" s="17"/>
      <c r="R32" s="14"/>
    </row>
    <row r="33" spans="1:18" x14ac:dyDescent="0.15">
      <c r="A33" s="14"/>
      <c r="B33" s="25"/>
      <c r="C33" s="26"/>
      <c r="D33" s="26"/>
      <c r="E33" s="26"/>
      <c r="F33" s="26"/>
      <c r="G33" s="26"/>
      <c r="H33" s="14"/>
      <c r="J33" s="16"/>
      <c r="K33" s="17"/>
      <c r="L33" s="17"/>
      <c r="M33" s="17"/>
      <c r="N33" s="17"/>
      <c r="O33" s="17"/>
      <c r="P33" s="17"/>
      <c r="Q33" s="17"/>
      <c r="R33" s="14"/>
    </row>
    <row r="34" spans="1:18" x14ac:dyDescent="0.15">
      <c r="A34" s="14"/>
      <c r="B34" s="25"/>
      <c r="C34" s="26"/>
      <c r="D34" s="26"/>
      <c r="E34" s="26"/>
      <c r="F34" s="26"/>
      <c r="G34" s="26"/>
      <c r="H34" s="14"/>
      <c r="J34" s="16"/>
      <c r="K34" s="17"/>
      <c r="L34" s="17"/>
      <c r="M34" s="17"/>
      <c r="N34" s="17"/>
      <c r="O34" s="17"/>
      <c r="P34" s="17"/>
      <c r="Q34" s="17"/>
      <c r="R34" s="14"/>
    </row>
    <row r="35" spans="1:18" x14ac:dyDescent="0.15">
      <c r="A35" s="14"/>
      <c r="B35" s="25"/>
      <c r="C35" s="26"/>
      <c r="D35" s="26"/>
      <c r="E35" s="26"/>
      <c r="F35" s="26"/>
      <c r="G35" s="26"/>
      <c r="H35" s="14"/>
      <c r="J35" s="16"/>
      <c r="K35" s="18"/>
      <c r="L35" s="18"/>
      <c r="M35" s="18"/>
      <c r="N35" s="18"/>
      <c r="O35" s="18"/>
      <c r="P35" s="18"/>
      <c r="Q35" s="18"/>
      <c r="R35" s="14"/>
    </row>
    <row r="36" spans="1:18" x14ac:dyDescent="0.15">
      <c r="A36" s="14"/>
      <c r="B36" s="14"/>
      <c r="C36" s="14"/>
      <c r="D36" s="14"/>
      <c r="E36" s="44"/>
      <c r="F36" s="50"/>
      <c r="G36" s="50"/>
      <c r="H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15">
      <c r="A37" s="56"/>
      <c r="B37" s="16"/>
      <c r="C37" s="26"/>
      <c r="D37" s="26"/>
      <c r="E37" s="26"/>
      <c r="F37" s="26"/>
      <c r="G37" s="26"/>
      <c r="H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x14ac:dyDescent="0.15">
      <c r="A38" s="57"/>
      <c r="B38" s="16"/>
      <c r="C38" s="26"/>
      <c r="D38" s="26"/>
      <c r="E38" s="26"/>
      <c r="F38" s="26"/>
      <c r="G38" s="26"/>
      <c r="H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15">
      <c r="A39" s="57"/>
      <c r="B39" s="16"/>
      <c r="C39" s="26"/>
      <c r="D39" s="26"/>
      <c r="E39" s="26"/>
      <c r="F39" s="26"/>
      <c r="G39" s="26"/>
      <c r="H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15">
      <c r="A40" s="57"/>
      <c r="B40" s="16"/>
      <c r="C40" s="26"/>
      <c r="D40" s="26"/>
      <c r="E40" s="26"/>
      <c r="F40" s="26"/>
      <c r="G40" s="26"/>
      <c r="H40" s="14"/>
      <c r="R40" s="14"/>
    </row>
    <row r="41" spans="1:18" x14ac:dyDescent="0.15">
      <c r="A41" s="57"/>
      <c r="B41" s="16"/>
      <c r="C41" s="26"/>
      <c r="D41" s="26"/>
      <c r="E41" s="26"/>
      <c r="F41" s="26"/>
      <c r="G41" s="26"/>
      <c r="H41" s="14"/>
      <c r="R41" s="14"/>
    </row>
    <row r="42" spans="1:18" x14ac:dyDescent="0.15">
      <c r="A42" s="57"/>
      <c r="B42" s="16"/>
      <c r="C42" s="26"/>
      <c r="D42" s="26"/>
      <c r="E42" s="26"/>
      <c r="F42" s="26"/>
      <c r="G42" s="26"/>
      <c r="H42" s="14"/>
    </row>
    <row r="43" spans="1:18" x14ac:dyDescent="0.15">
      <c r="A43" s="14"/>
      <c r="B43" s="25"/>
      <c r="C43" s="26"/>
      <c r="D43" s="26"/>
      <c r="E43" s="26"/>
      <c r="F43" s="26"/>
      <c r="G43" s="26"/>
      <c r="H43" s="14"/>
    </row>
    <row r="44" spans="1:18" x14ac:dyDescent="0.15">
      <c r="A44" s="14"/>
      <c r="B44" s="25"/>
      <c r="C44" s="26"/>
      <c r="D44" s="26"/>
      <c r="E44" s="26"/>
      <c r="F44" s="26"/>
      <c r="G44" s="26"/>
      <c r="H44" s="14"/>
    </row>
    <row r="45" spans="1:18" x14ac:dyDescent="0.15">
      <c r="A45" s="14"/>
      <c r="B45" s="25"/>
      <c r="C45" s="26"/>
      <c r="D45" s="26"/>
      <c r="E45" s="26"/>
      <c r="F45" s="26"/>
      <c r="G45" s="26"/>
      <c r="H45" s="14"/>
    </row>
    <row r="46" spans="1:18" x14ac:dyDescent="0.15">
      <c r="A46" s="14"/>
      <c r="B46" s="14"/>
      <c r="C46" s="14"/>
      <c r="D46" s="14"/>
      <c r="E46" s="44"/>
      <c r="F46" s="50"/>
      <c r="G46" s="50"/>
      <c r="H46" s="14"/>
    </row>
    <row r="47" spans="1:18" x14ac:dyDescent="0.15">
      <c r="A47" s="56"/>
      <c r="B47" s="16"/>
      <c r="C47" s="26"/>
      <c r="D47" s="26"/>
      <c r="E47" s="26"/>
      <c r="F47" s="26"/>
      <c r="G47" s="26"/>
      <c r="H47" s="14"/>
    </row>
    <row r="48" spans="1:18" x14ac:dyDescent="0.15">
      <c r="A48" s="57"/>
      <c r="B48" s="16"/>
      <c r="C48" s="26"/>
      <c r="D48" s="26"/>
      <c r="E48" s="26"/>
      <c r="F48" s="26"/>
      <c r="G48" s="26"/>
      <c r="H48" s="14"/>
    </row>
    <row r="49" spans="1:8" x14ac:dyDescent="0.15">
      <c r="A49" s="57"/>
      <c r="B49" s="16"/>
      <c r="C49" s="26"/>
      <c r="D49" s="26"/>
      <c r="E49" s="26"/>
      <c r="F49" s="26"/>
      <c r="G49" s="26"/>
      <c r="H49" s="14"/>
    </row>
    <row r="50" spans="1:8" x14ac:dyDescent="0.15">
      <c r="A50" s="57"/>
      <c r="B50" s="16"/>
      <c r="C50" s="26"/>
      <c r="D50" s="26"/>
      <c r="E50" s="26"/>
      <c r="F50" s="26"/>
      <c r="G50" s="26"/>
      <c r="H50" s="14"/>
    </row>
    <row r="51" spans="1:8" x14ac:dyDescent="0.15">
      <c r="A51" s="57"/>
      <c r="B51" s="16"/>
      <c r="C51" s="26"/>
      <c r="D51" s="26"/>
      <c r="E51" s="26"/>
      <c r="F51" s="26"/>
      <c r="G51" s="26"/>
      <c r="H51" s="14"/>
    </row>
    <row r="52" spans="1:8" x14ac:dyDescent="0.15">
      <c r="A52" s="57"/>
      <c r="B52" s="16"/>
      <c r="C52" s="26"/>
      <c r="D52" s="26"/>
      <c r="E52" s="26"/>
      <c r="F52" s="26"/>
      <c r="G52" s="26"/>
      <c r="H52" s="14"/>
    </row>
    <row r="53" spans="1:8" x14ac:dyDescent="0.15">
      <c r="A53" s="14"/>
      <c r="B53" s="25"/>
      <c r="C53" s="26"/>
      <c r="D53" s="26"/>
      <c r="E53" s="26"/>
      <c r="F53" s="26"/>
      <c r="G53" s="26"/>
      <c r="H53" s="14"/>
    </row>
    <row r="54" spans="1:8" x14ac:dyDescent="0.15">
      <c r="A54" s="14"/>
      <c r="B54" s="25"/>
      <c r="C54" s="26"/>
      <c r="D54" s="26"/>
      <c r="E54" s="26"/>
      <c r="F54" s="26"/>
      <c r="G54" s="26"/>
      <c r="H54" s="14"/>
    </row>
    <row r="55" spans="1:8" x14ac:dyDescent="0.15">
      <c r="A55" s="14"/>
      <c r="B55" s="25"/>
      <c r="C55" s="26"/>
      <c r="D55" s="26"/>
      <c r="E55" s="26"/>
      <c r="F55" s="26"/>
      <c r="G55" s="26"/>
      <c r="H55" s="14"/>
    </row>
    <row r="56" spans="1:8" x14ac:dyDescent="0.15">
      <c r="A56" s="14"/>
      <c r="B56" s="14"/>
      <c r="C56" s="14"/>
      <c r="D56" s="14"/>
      <c r="E56" s="44"/>
      <c r="F56" s="50"/>
      <c r="G56" s="50"/>
      <c r="H56" s="14"/>
    </row>
    <row r="57" spans="1:8" x14ac:dyDescent="0.15">
      <c r="A57" s="14"/>
      <c r="B57" s="14"/>
      <c r="C57" s="14"/>
      <c r="D57" s="14"/>
      <c r="E57" s="44"/>
      <c r="F57" s="50"/>
      <c r="G57" s="50"/>
      <c r="H57" s="14"/>
    </row>
    <row r="58" spans="1:8" x14ac:dyDescent="0.15">
      <c r="A58" s="14"/>
      <c r="B58" s="14"/>
      <c r="C58" s="14"/>
      <c r="D58" s="14"/>
      <c r="E58" s="44"/>
      <c r="F58" s="50"/>
      <c r="G58" s="50"/>
      <c r="H58" s="14"/>
    </row>
    <row r="59" spans="1:8" x14ac:dyDescent="0.15">
      <c r="A59" s="14"/>
      <c r="B59" s="14"/>
      <c r="C59" s="14"/>
      <c r="D59" s="14"/>
      <c r="E59" s="44"/>
      <c r="F59" s="50"/>
      <c r="G59" s="50"/>
      <c r="H59" s="14"/>
    </row>
    <row r="60" spans="1:8" x14ac:dyDescent="0.15">
      <c r="A60" s="14"/>
      <c r="B60" s="14"/>
      <c r="C60" s="14"/>
      <c r="D60" s="14"/>
      <c r="E60" s="44"/>
      <c r="F60" s="50"/>
      <c r="G60" s="50"/>
      <c r="H60" s="14"/>
    </row>
    <row r="61" spans="1:8" x14ac:dyDescent="0.15">
      <c r="A61" s="14"/>
      <c r="B61" s="14"/>
      <c r="C61" s="14"/>
      <c r="D61" s="14"/>
      <c r="E61" s="44"/>
      <c r="F61" s="50"/>
      <c r="G61" s="50"/>
      <c r="H61" s="14"/>
    </row>
    <row r="62" spans="1:8" x14ac:dyDescent="0.15">
      <c r="A62" s="58"/>
      <c r="B62" s="58"/>
      <c r="C62" s="15"/>
      <c r="D62" s="29"/>
      <c r="E62" s="29"/>
      <c r="F62" s="29"/>
      <c r="G62" s="29"/>
      <c r="H62" s="58"/>
    </row>
    <row r="63" spans="1:8" x14ac:dyDescent="0.15">
      <c r="A63" s="58"/>
      <c r="B63" s="57"/>
      <c r="C63" s="15"/>
      <c r="D63" s="15"/>
      <c r="E63" s="45"/>
      <c r="F63" s="52"/>
      <c r="G63" s="52"/>
      <c r="H63" s="58"/>
    </row>
    <row r="64" spans="1:8" x14ac:dyDescent="0.15">
      <c r="A64" s="30"/>
      <c r="B64" s="30"/>
      <c r="C64" s="14"/>
      <c r="D64" s="14"/>
      <c r="E64" s="44"/>
      <c r="F64" s="50"/>
      <c r="G64" s="50"/>
      <c r="H64" s="14"/>
    </row>
    <row r="65" spans="1:8" x14ac:dyDescent="0.15">
      <c r="A65" s="56"/>
      <c r="B65" s="16"/>
      <c r="C65" s="26"/>
      <c r="D65" s="26"/>
      <c r="E65" s="26"/>
      <c r="F65" s="26"/>
      <c r="G65" s="26"/>
      <c r="H65" s="14"/>
    </row>
    <row r="66" spans="1:8" x14ac:dyDescent="0.15">
      <c r="A66" s="57"/>
      <c r="B66" s="16"/>
      <c r="C66" s="26"/>
      <c r="D66" s="26"/>
      <c r="E66" s="26"/>
      <c r="F66" s="26"/>
      <c r="G66" s="26"/>
      <c r="H66" s="14"/>
    </row>
    <row r="67" spans="1:8" x14ac:dyDescent="0.15">
      <c r="A67" s="57"/>
      <c r="B67" s="16"/>
      <c r="C67" s="26"/>
      <c r="D67" s="26"/>
      <c r="E67" s="26"/>
      <c r="F67" s="26"/>
      <c r="G67" s="26"/>
      <c r="H67" s="14"/>
    </row>
    <row r="68" spans="1:8" x14ac:dyDescent="0.15">
      <c r="A68" s="57"/>
      <c r="B68" s="16"/>
      <c r="C68" s="26"/>
      <c r="D68" s="26"/>
      <c r="E68" s="26"/>
      <c r="F68" s="26"/>
      <c r="G68" s="26"/>
      <c r="H68" s="14"/>
    </row>
    <row r="69" spans="1:8" x14ac:dyDescent="0.15">
      <c r="A69" s="57"/>
      <c r="B69" s="16"/>
      <c r="C69" s="26"/>
      <c r="D69" s="26"/>
      <c r="E69" s="26"/>
      <c r="F69" s="26"/>
      <c r="G69" s="26"/>
      <c r="H69" s="14"/>
    </row>
    <row r="70" spans="1:8" x14ac:dyDescent="0.15">
      <c r="A70" s="57"/>
      <c r="B70" s="16"/>
      <c r="C70" s="26"/>
      <c r="D70" s="26"/>
      <c r="E70" s="26"/>
      <c r="F70" s="26"/>
      <c r="G70" s="26"/>
      <c r="H70" s="14"/>
    </row>
    <row r="71" spans="1:8" x14ac:dyDescent="0.15">
      <c r="A71" s="14"/>
      <c r="B71" s="25"/>
      <c r="C71" s="26"/>
      <c r="D71" s="26"/>
      <c r="E71" s="26"/>
      <c r="F71" s="26"/>
      <c r="G71" s="26"/>
      <c r="H71" s="14"/>
    </row>
    <row r="72" spans="1:8" x14ac:dyDescent="0.15">
      <c r="A72" s="14"/>
      <c r="B72" s="25"/>
      <c r="C72" s="26"/>
      <c r="D72" s="26"/>
      <c r="E72" s="26"/>
      <c r="F72" s="26"/>
      <c r="G72" s="26"/>
      <c r="H72" s="14"/>
    </row>
    <row r="73" spans="1:8" x14ac:dyDescent="0.15">
      <c r="A73" s="14"/>
      <c r="B73" s="25"/>
      <c r="C73" s="26"/>
      <c r="D73" s="26"/>
      <c r="E73" s="26"/>
      <c r="F73" s="26"/>
      <c r="G73" s="26"/>
      <c r="H73" s="14"/>
    </row>
    <row r="74" spans="1:8" x14ac:dyDescent="0.15">
      <c r="A74" s="14"/>
      <c r="B74" s="14"/>
      <c r="C74" s="14"/>
      <c r="D74" s="14"/>
      <c r="E74" s="44"/>
      <c r="F74" s="50"/>
      <c r="G74" s="50"/>
      <c r="H74" s="14"/>
    </row>
    <row r="75" spans="1:8" x14ac:dyDescent="0.15">
      <c r="A75" s="14"/>
      <c r="B75" s="14"/>
      <c r="C75" s="14"/>
      <c r="D75" s="14"/>
      <c r="E75" s="44"/>
      <c r="F75" s="50"/>
      <c r="G75" s="50"/>
      <c r="H75" s="14"/>
    </row>
    <row r="76" spans="1:8" x14ac:dyDescent="0.15">
      <c r="A76" s="14"/>
      <c r="B76" s="14"/>
      <c r="C76" s="14"/>
      <c r="D76" s="14"/>
      <c r="E76" s="44"/>
      <c r="F76" s="50"/>
      <c r="G76" s="50"/>
      <c r="H76" s="14"/>
    </row>
    <row r="77" spans="1:8" x14ac:dyDescent="0.15">
      <c r="A77" s="14"/>
      <c r="B77" s="14"/>
      <c r="C77" s="14"/>
      <c r="D77" s="14"/>
      <c r="E77" s="44"/>
      <c r="F77" s="50"/>
      <c r="G77" s="50"/>
      <c r="H77" s="14"/>
    </row>
    <row r="78" spans="1:8" x14ac:dyDescent="0.15">
      <c r="A78" s="14"/>
      <c r="B78" s="14"/>
      <c r="C78" s="14"/>
      <c r="D78" s="14"/>
      <c r="E78" s="44"/>
      <c r="F78" s="50"/>
      <c r="G78" s="50"/>
      <c r="H78" s="14"/>
    </row>
    <row r="79" spans="1:8" x14ac:dyDescent="0.15">
      <c r="A79" s="14"/>
      <c r="B79" s="14"/>
      <c r="C79" s="14"/>
      <c r="D79" s="14"/>
      <c r="E79" s="44"/>
      <c r="F79" s="50"/>
      <c r="G79" s="50"/>
      <c r="H79" s="14"/>
    </row>
    <row r="80" spans="1:8" x14ac:dyDescent="0.15">
      <c r="A80" s="14"/>
      <c r="B80" s="14"/>
      <c r="C80" s="14"/>
      <c r="D80" s="14"/>
      <c r="E80" s="44"/>
      <c r="F80" s="50"/>
      <c r="G80" s="50"/>
      <c r="H80" s="14"/>
    </row>
    <row r="81" spans="1:8" x14ac:dyDescent="0.15">
      <c r="A81" s="58"/>
      <c r="B81" s="58"/>
      <c r="C81" s="15"/>
      <c r="D81" s="29"/>
      <c r="E81" s="29"/>
      <c r="F81" s="29"/>
      <c r="G81" s="29"/>
      <c r="H81" s="58"/>
    </row>
    <row r="82" spans="1:8" x14ac:dyDescent="0.15">
      <c r="A82" s="58"/>
      <c r="B82" s="58"/>
      <c r="C82" s="15"/>
      <c r="D82" s="15"/>
      <c r="E82" s="45"/>
      <c r="F82" s="52"/>
      <c r="G82" s="52"/>
      <c r="H82" s="58"/>
    </row>
    <row r="83" spans="1:8" x14ac:dyDescent="0.15">
      <c r="A83" s="30"/>
      <c r="B83" s="30"/>
      <c r="C83" s="14"/>
      <c r="D83" s="14"/>
      <c r="E83" s="44"/>
      <c r="F83" s="50"/>
      <c r="G83" s="50"/>
      <c r="H83" s="14"/>
    </row>
    <row r="84" spans="1:8" x14ac:dyDescent="0.15">
      <c r="A84" s="56"/>
      <c r="B84" s="16"/>
      <c r="C84" s="26"/>
      <c r="D84" s="26"/>
      <c r="E84" s="26"/>
      <c r="F84" s="26"/>
      <c r="G84" s="26"/>
      <c r="H84" s="14"/>
    </row>
    <row r="85" spans="1:8" x14ac:dyDescent="0.15">
      <c r="A85" s="57"/>
      <c r="B85" s="16"/>
      <c r="C85" s="26"/>
      <c r="D85" s="26"/>
      <c r="E85" s="26"/>
      <c r="F85" s="26"/>
      <c r="G85" s="26"/>
      <c r="H85" s="14"/>
    </row>
    <row r="86" spans="1:8" x14ac:dyDescent="0.15">
      <c r="A86" s="57"/>
      <c r="B86" s="16"/>
      <c r="C86" s="26"/>
      <c r="D86" s="26"/>
      <c r="E86" s="26"/>
      <c r="F86" s="26"/>
      <c r="G86" s="26"/>
      <c r="H86" s="14"/>
    </row>
    <row r="87" spans="1:8" x14ac:dyDescent="0.15">
      <c r="A87" s="57"/>
      <c r="B87" s="16"/>
      <c r="C87" s="26"/>
      <c r="D87" s="26"/>
      <c r="E87" s="26"/>
      <c r="F87" s="26"/>
      <c r="G87" s="26"/>
      <c r="H87" s="14"/>
    </row>
    <row r="88" spans="1:8" x14ac:dyDescent="0.15">
      <c r="A88" s="57"/>
      <c r="B88" s="16"/>
      <c r="C88" s="26"/>
      <c r="D88" s="26"/>
      <c r="E88" s="26"/>
      <c r="F88" s="26"/>
      <c r="G88" s="26"/>
      <c r="H88" s="14"/>
    </row>
    <row r="89" spans="1:8" x14ac:dyDescent="0.15">
      <c r="A89" s="57"/>
      <c r="B89" s="16"/>
      <c r="C89" s="26"/>
      <c r="D89" s="26"/>
      <c r="E89" s="26"/>
      <c r="F89" s="26"/>
      <c r="G89" s="26"/>
      <c r="H89" s="14"/>
    </row>
    <row r="90" spans="1:8" x14ac:dyDescent="0.15">
      <c r="A90" s="14"/>
      <c r="B90" s="25"/>
      <c r="C90" s="26"/>
      <c r="D90" s="26"/>
      <c r="E90" s="26"/>
      <c r="F90" s="26"/>
      <c r="G90" s="26"/>
      <c r="H90" s="14"/>
    </row>
    <row r="91" spans="1:8" x14ac:dyDescent="0.15">
      <c r="A91" s="14"/>
      <c r="B91" s="25"/>
      <c r="C91" s="26"/>
      <c r="D91" s="26"/>
      <c r="E91" s="26"/>
      <c r="F91" s="26"/>
      <c r="G91" s="26"/>
      <c r="H91" s="14"/>
    </row>
    <row r="92" spans="1:8" x14ac:dyDescent="0.15">
      <c r="A92" s="14"/>
      <c r="B92" s="25"/>
      <c r="C92" s="39"/>
      <c r="D92" s="39"/>
      <c r="E92" s="39"/>
      <c r="F92" s="39"/>
      <c r="G92" s="39"/>
      <c r="H92" s="27"/>
    </row>
    <row r="93" spans="1:8" x14ac:dyDescent="0.15">
      <c r="A93" s="27"/>
      <c r="B93" s="27"/>
      <c r="C93" s="27"/>
      <c r="D93" s="27"/>
      <c r="E93" s="27"/>
      <c r="F93" s="27"/>
      <c r="G93" s="27"/>
      <c r="H93" s="27"/>
    </row>
  </sheetData>
  <mergeCells count="20">
    <mergeCell ref="A23:A25"/>
    <mergeCell ref="A26:A28"/>
    <mergeCell ref="H5:H6"/>
    <mergeCell ref="A37:A42"/>
    <mergeCell ref="A47:A52"/>
    <mergeCell ref="A5:B5"/>
    <mergeCell ref="A6:B6"/>
    <mergeCell ref="A8:A10"/>
    <mergeCell ref="A11:A13"/>
    <mergeCell ref="A14:A16"/>
    <mergeCell ref="A17:A19"/>
    <mergeCell ref="A20:A22"/>
    <mergeCell ref="A84:A89"/>
    <mergeCell ref="H62:H63"/>
    <mergeCell ref="A65:A70"/>
    <mergeCell ref="A81:B81"/>
    <mergeCell ref="H81:H82"/>
    <mergeCell ref="A82:B82"/>
    <mergeCell ref="A63:B63"/>
    <mergeCell ref="A62:B62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7CA81-DAC3-5746-A67C-444C0A71427A}">
  <dimension ref="A1:R93"/>
  <sheetViews>
    <sheetView showRuler="0" zoomScaleNormal="100" workbookViewId="0">
      <pane xSplit="2" topLeftCell="C1" activePane="topRight" state="frozen"/>
      <selection activeCell="A4" sqref="A4"/>
      <selection pane="topRight"/>
    </sheetView>
  </sheetViews>
  <sheetFormatPr baseColWidth="10" defaultColWidth="8.83203125" defaultRowHeight="13" x14ac:dyDescent="0.15"/>
  <cols>
    <col min="1" max="1" width="18.33203125" customWidth="1"/>
    <col min="2" max="2" width="9.83203125" customWidth="1"/>
    <col min="3" max="8" width="20.6640625" customWidth="1"/>
    <col min="9" max="13" width="12" customWidth="1"/>
    <col min="14" max="14" width="12.33203125" customWidth="1"/>
    <col min="15" max="15" width="10.33203125" customWidth="1"/>
    <col min="16" max="16" width="11.6640625" customWidth="1"/>
    <col min="17" max="17" width="11.83203125" customWidth="1"/>
  </cols>
  <sheetData>
    <row r="1" spans="1:17" x14ac:dyDescent="0.15">
      <c r="A1" s="8" t="s">
        <v>32</v>
      </c>
    </row>
    <row r="2" spans="1:17" x14ac:dyDescent="0.15">
      <c r="A2" t="s">
        <v>0</v>
      </c>
    </row>
    <row r="3" spans="1:17" x14ac:dyDescent="0.15">
      <c r="A3" s="8" t="s">
        <v>14</v>
      </c>
    </row>
    <row r="4" spans="1:17" x14ac:dyDescent="0.15">
      <c r="A4" t="s">
        <v>26</v>
      </c>
    </row>
    <row r="5" spans="1:17" ht="28" x14ac:dyDescent="0.15">
      <c r="A5" s="64" t="s">
        <v>1</v>
      </c>
      <c r="B5" s="65"/>
      <c r="C5" s="5">
        <v>2016</v>
      </c>
      <c r="D5" s="5">
        <v>2017</v>
      </c>
      <c r="E5" s="5">
        <v>2018</v>
      </c>
      <c r="F5" s="5">
        <v>2019</v>
      </c>
      <c r="G5" s="5">
        <v>2020</v>
      </c>
      <c r="H5" s="62" t="s">
        <v>9</v>
      </c>
      <c r="K5" s="5" t="s">
        <v>4</v>
      </c>
      <c r="L5" s="5" t="s">
        <v>5</v>
      </c>
      <c r="M5" s="5" t="s">
        <v>11</v>
      </c>
      <c r="N5" s="5" t="s">
        <v>6</v>
      </c>
      <c r="O5" s="5" t="s">
        <v>7</v>
      </c>
      <c r="P5" s="5" t="s">
        <v>8</v>
      </c>
      <c r="Q5" s="5" t="s">
        <v>12</v>
      </c>
    </row>
    <row r="6" spans="1:17" ht="76" customHeight="1" x14ac:dyDescent="0.15">
      <c r="A6" s="64" t="s">
        <v>2</v>
      </c>
      <c r="B6" s="65"/>
      <c r="C6" s="11" t="s">
        <v>21</v>
      </c>
      <c r="D6" s="11" t="s">
        <v>21</v>
      </c>
      <c r="E6" s="11" t="s">
        <v>21</v>
      </c>
      <c r="F6" s="11"/>
      <c r="G6" s="11"/>
      <c r="H6" s="63"/>
      <c r="J6" s="5" t="s">
        <v>13</v>
      </c>
      <c r="K6" s="6"/>
      <c r="L6" s="6"/>
      <c r="M6" s="6"/>
      <c r="N6" s="6"/>
      <c r="O6" s="6"/>
      <c r="P6" s="6"/>
      <c r="Q6" s="6"/>
    </row>
    <row r="7" spans="1:17" x14ac:dyDescent="0.15">
      <c r="A7" s="1" t="s">
        <v>3</v>
      </c>
      <c r="B7" s="1" t="s">
        <v>22</v>
      </c>
      <c r="C7" s="12"/>
      <c r="D7" s="12"/>
      <c r="E7" s="47"/>
      <c r="F7" s="47"/>
      <c r="G7" s="47"/>
      <c r="H7" s="9"/>
      <c r="J7" s="21" t="s">
        <v>27</v>
      </c>
      <c r="K7" s="4">
        <f>H8</f>
        <v>67.2</v>
      </c>
      <c r="L7" s="6">
        <f>H11</f>
        <v>1114.2</v>
      </c>
      <c r="M7" s="4">
        <f>H26</f>
        <v>504.8</v>
      </c>
      <c r="N7" s="4">
        <f>H14</f>
        <v>5154.2</v>
      </c>
      <c r="O7" s="6">
        <f>H17</f>
        <v>14895.8</v>
      </c>
      <c r="P7" s="6">
        <f>H20</f>
        <v>11326.2</v>
      </c>
      <c r="Q7" s="4">
        <f>H23</f>
        <v>12843.2</v>
      </c>
    </row>
    <row r="8" spans="1:17" x14ac:dyDescent="0.15">
      <c r="A8" s="66" t="s">
        <v>4</v>
      </c>
      <c r="B8" s="51" t="s">
        <v>23</v>
      </c>
      <c r="C8" s="13">
        <v>57</v>
      </c>
      <c r="D8" s="13">
        <v>70</v>
      </c>
      <c r="E8" s="48">
        <v>50</v>
      </c>
      <c r="F8" s="48">
        <v>91</v>
      </c>
      <c r="G8" s="48">
        <v>68</v>
      </c>
      <c r="H8" s="53">
        <f>SUM(C8:G8)/5</f>
        <v>67.2</v>
      </c>
      <c r="J8" s="21" t="s">
        <v>28</v>
      </c>
      <c r="K8" s="4">
        <f>H9</f>
        <v>107.8</v>
      </c>
      <c r="L8" s="6">
        <f>H12</f>
        <v>1335.4</v>
      </c>
      <c r="M8" s="4">
        <f>H27</f>
        <v>1681.6</v>
      </c>
      <c r="N8" s="4">
        <f>H15</f>
        <v>6880.8</v>
      </c>
      <c r="O8" s="6">
        <f>H18</f>
        <v>31568.400000000001</v>
      </c>
      <c r="P8" s="6">
        <f>H21</f>
        <v>7272.8</v>
      </c>
      <c r="Q8" s="4">
        <f>H24</f>
        <v>30972.400000000001</v>
      </c>
    </row>
    <row r="9" spans="1:17" x14ac:dyDescent="0.15">
      <c r="A9" s="65"/>
      <c r="B9" s="51" t="s">
        <v>24</v>
      </c>
      <c r="C9" s="13">
        <v>84</v>
      </c>
      <c r="D9" s="13">
        <v>99</v>
      </c>
      <c r="E9" s="48">
        <v>95</v>
      </c>
      <c r="F9" s="48">
        <v>134</v>
      </c>
      <c r="G9" s="48">
        <v>127</v>
      </c>
      <c r="H9" s="53">
        <f t="shared" ref="H9:H28" si="0">SUM(C9:G9)/5</f>
        <v>107.8</v>
      </c>
      <c r="J9" s="21" t="s">
        <v>30</v>
      </c>
      <c r="K9" s="4">
        <f>H10</f>
        <v>175</v>
      </c>
      <c r="L9" s="6">
        <f>H13</f>
        <v>2449.6</v>
      </c>
      <c r="M9" s="4">
        <f>H28</f>
        <v>2186.4</v>
      </c>
      <c r="N9" s="4">
        <f>H16</f>
        <v>12035</v>
      </c>
      <c r="O9" s="6">
        <f>H19</f>
        <v>46464.2</v>
      </c>
      <c r="P9" s="6">
        <f>H22</f>
        <v>18599</v>
      </c>
      <c r="Q9" s="4">
        <f>H25</f>
        <v>43815.6</v>
      </c>
    </row>
    <row r="10" spans="1:17" x14ac:dyDescent="0.15">
      <c r="A10" s="65"/>
      <c r="B10" s="1" t="s">
        <v>25</v>
      </c>
      <c r="C10" s="40">
        <f>C8+C9</f>
        <v>141</v>
      </c>
      <c r="D10" s="40">
        <f t="shared" ref="D10:G10" si="1">D8+D9</f>
        <v>169</v>
      </c>
      <c r="E10" s="40">
        <f t="shared" si="1"/>
        <v>145</v>
      </c>
      <c r="F10" s="40">
        <f t="shared" si="1"/>
        <v>225</v>
      </c>
      <c r="G10" s="40">
        <f t="shared" si="1"/>
        <v>195</v>
      </c>
      <c r="H10" s="54">
        <f t="shared" si="0"/>
        <v>175</v>
      </c>
      <c r="J10" s="22" t="s">
        <v>29</v>
      </c>
      <c r="K10" s="43">
        <f>K7/K9</f>
        <v>0.38400000000000001</v>
      </c>
      <c r="L10" s="43">
        <f t="shared" ref="L10:Q10" si="2">L7/L9</f>
        <v>0.4548497713912476</v>
      </c>
      <c r="M10" s="43">
        <f t="shared" si="2"/>
        <v>0.23088181485547019</v>
      </c>
      <c r="N10" s="43">
        <f t="shared" si="2"/>
        <v>0.42826755297050267</v>
      </c>
      <c r="O10" s="43">
        <f t="shared" si="2"/>
        <v>0.32058660215822077</v>
      </c>
      <c r="P10" s="43">
        <f t="shared" si="2"/>
        <v>0.60896822409806983</v>
      </c>
      <c r="Q10" s="43">
        <f t="shared" si="2"/>
        <v>0.29311934562119429</v>
      </c>
    </row>
    <row r="11" spans="1:17" x14ac:dyDescent="0.15">
      <c r="A11" s="66" t="s">
        <v>5</v>
      </c>
      <c r="B11" s="51" t="s">
        <v>23</v>
      </c>
      <c r="C11" s="13">
        <v>1145</v>
      </c>
      <c r="D11" s="13">
        <v>1135</v>
      </c>
      <c r="E11" s="48">
        <v>1118</v>
      </c>
      <c r="F11" s="48">
        <v>1104</v>
      </c>
      <c r="G11" s="48">
        <v>1069</v>
      </c>
      <c r="H11" s="53">
        <f t="shared" si="0"/>
        <v>1114.2</v>
      </c>
      <c r="J11" s="32"/>
      <c r="K11" s="36"/>
      <c r="L11" s="36"/>
      <c r="M11" s="36"/>
      <c r="N11" s="36"/>
      <c r="O11" s="36"/>
      <c r="P11" s="36"/>
      <c r="Q11" s="36"/>
    </row>
    <row r="12" spans="1:17" x14ac:dyDescent="0.15">
      <c r="A12" s="65"/>
      <c r="B12" s="51" t="s">
        <v>24</v>
      </c>
      <c r="C12" s="13">
        <v>1368</v>
      </c>
      <c r="D12" s="13">
        <v>1419</v>
      </c>
      <c r="E12" s="48">
        <v>1346</v>
      </c>
      <c r="F12" s="48">
        <v>1312</v>
      </c>
      <c r="G12" s="48">
        <v>1232</v>
      </c>
      <c r="H12" s="53">
        <f t="shared" si="0"/>
        <v>1335.4</v>
      </c>
      <c r="J12" s="49"/>
      <c r="K12" s="3"/>
      <c r="L12" s="3"/>
      <c r="M12" s="3"/>
      <c r="N12" s="3"/>
      <c r="O12" s="3"/>
      <c r="P12" s="3"/>
      <c r="Q12" s="3"/>
    </row>
    <row r="13" spans="1:17" x14ac:dyDescent="0.15">
      <c r="A13" s="65"/>
      <c r="B13" s="1" t="s">
        <v>25</v>
      </c>
      <c r="C13" s="40">
        <f>C11+C12</f>
        <v>2513</v>
      </c>
      <c r="D13" s="40">
        <f t="shared" ref="D13:G13" si="3">D11+D12</f>
        <v>2554</v>
      </c>
      <c r="E13" s="40">
        <f t="shared" si="3"/>
        <v>2464</v>
      </c>
      <c r="F13" s="40">
        <f t="shared" si="3"/>
        <v>2416</v>
      </c>
      <c r="G13" s="40">
        <f t="shared" si="3"/>
        <v>2301</v>
      </c>
      <c r="H13" s="54">
        <f t="shared" si="0"/>
        <v>2449.6</v>
      </c>
      <c r="J13" s="25"/>
      <c r="K13" s="23"/>
      <c r="L13" s="23"/>
      <c r="M13" s="23"/>
      <c r="N13" s="23"/>
      <c r="O13" s="23"/>
      <c r="P13" s="23"/>
      <c r="Q13" s="23"/>
    </row>
    <row r="14" spans="1:17" x14ac:dyDescent="0.15">
      <c r="A14" s="67" t="s">
        <v>6</v>
      </c>
      <c r="B14" s="51" t="s">
        <v>23</v>
      </c>
      <c r="C14" s="13">
        <v>3930</v>
      </c>
      <c r="D14" s="13">
        <v>4505</v>
      </c>
      <c r="E14" s="48">
        <v>5246</v>
      </c>
      <c r="F14" s="48">
        <v>5835</v>
      </c>
      <c r="G14" s="48">
        <v>6255</v>
      </c>
      <c r="H14" s="53">
        <f t="shared" si="0"/>
        <v>5154.2</v>
      </c>
      <c r="J14" s="25"/>
      <c r="K14" s="23"/>
      <c r="L14" s="23"/>
      <c r="M14" s="23"/>
      <c r="N14" s="23"/>
      <c r="O14" s="23"/>
      <c r="P14" s="23"/>
      <c r="Q14" s="23"/>
    </row>
    <row r="15" spans="1:17" x14ac:dyDescent="0.15">
      <c r="A15" s="68"/>
      <c r="B15" s="51" t="s">
        <v>24</v>
      </c>
      <c r="C15" s="13">
        <v>5517</v>
      </c>
      <c r="D15" s="13">
        <v>5839</v>
      </c>
      <c r="E15" s="48">
        <v>6962</v>
      </c>
      <c r="F15" s="48">
        <v>7845</v>
      </c>
      <c r="G15" s="48">
        <v>8241</v>
      </c>
      <c r="H15" s="53">
        <f t="shared" si="0"/>
        <v>6880.8</v>
      </c>
      <c r="J15" s="49"/>
      <c r="K15" s="23"/>
      <c r="L15" s="23"/>
      <c r="M15" s="23"/>
      <c r="N15" s="23"/>
      <c r="O15" s="23"/>
      <c r="P15" s="23"/>
      <c r="Q15" s="23"/>
    </row>
    <row r="16" spans="1:17" x14ac:dyDescent="0.15">
      <c r="A16" s="68"/>
      <c r="B16" s="1" t="s">
        <v>25</v>
      </c>
      <c r="C16" s="40">
        <f>C14+C15</f>
        <v>9447</v>
      </c>
      <c r="D16" s="40">
        <f t="shared" ref="D16:G16" si="4">D14+D15</f>
        <v>10344</v>
      </c>
      <c r="E16" s="40">
        <f t="shared" si="4"/>
        <v>12208</v>
      </c>
      <c r="F16" s="40">
        <f t="shared" si="4"/>
        <v>13680</v>
      </c>
      <c r="G16" s="40">
        <f t="shared" si="4"/>
        <v>14496</v>
      </c>
      <c r="H16" s="54">
        <f t="shared" si="0"/>
        <v>12035</v>
      </c>
      <c r="J16" s="25"/>
      <c r="K16" s="19"/>
      <c r="L16" s="19"/>
      <c r="M16" s="19"/>
      <c r="N16" s="19"/>
      <c r="O16" s="19"/>
      <c r="P16" s="19"/>
      <c r="Q16" s="19"/>
    </row>
    <row r="17" spans="1:18" x14ac:dyDescent="0.15">
      <c r="A17" s="66" t="s">
        <v>7</v>
      </c>
      <c r="B17" s="51" t="s">
        <v>23</v>
      </c>
      <c r="C17" s="13">
        <v>12428</v>
      </c>
      <c r="D17" s="13">
        <v>14510</v>
      </c>
      <c r="E17" s="48">
        <v>15230</v>
      </c>
      <c r="F17" s="48">
        <v>15100</v>
      </c>
      <c r="G17" s="48">
        <v>17211</v>
      </c>
      <c r="H17" s="53">
        <f t="shared" si="0"/>
        <v>14895.8</v>
      </c>
      <c r="J17" s="27"/>
    </row>
    <row r="18" spans="1:18" x14ac:dyDescent="0.15">
      <c r="A18" s="65"/>
      <c r="B18" s="51" t="s">
        <v>24</v>
      </c>
      <c r="C18" s="2">
        <v>28057</v>
      </c>
      <c r="D18" s="13">
        <v>32420</v>
      </c>
      <c r="E18" s="48">
        <v>31770</v>
      </c>
      <c r="F18" s="48">
        <v>30950</v>
      </c>
      <c r="G18" s="48">
        <v>34645</v>
      </c>
      <c r="H18" s="53">
        <f t="shared" si="0"/>
        <v>31568.400000000001</v>
      </c>
    </row>
    <row r="19" spans="1:18" x14ac:dyDescent="0.15">
      <c r="A19" s="65"/>
      <c r="B19" s="1" t="s">
        <v>25</v>
      </c>
      <c r="C19" s="40">
        <f>C17+C18</f>
        <v>40485</v>
      </c>
      <c r="D19" s="40">
        <f t="shared" ref="D19:G19" si="5">D17+D18</f>
        <v>46930</v>
      </c>
      <c r="E19" s="40">
        <f t="shared" si="5"/>
        <v>47000</v>
      </c>
      <c r="F19" s="40">
        <f t="shared" si="5"/>
        <v>46050</v>
      </c>
      <c r="G19" s="40">
        <f t="shared" si="5"/>
        <v>51856</v>
      </c>
      <c r="H19" s="54">
        <f t="shared" si="0"/>
        <v>46464.2</v>
      </c>
      <c r="J19" s="50"/>
      <c r="K19" s="50"/>
      <c r="L19" s="50"/>
      <c r="M19" s="50"/>
      <c r="N19" s="50"/>
      <c r="O19" s="50"/>
      <c r="P19" s="50"/>
      <c r="Q19" s="50"/>
    </row>
    <row r="20" spans="1:18" x14ac:dyDescent="0.15">
      <c r="A20" s="66" t="s">
        <v>8</v>
      </c>
      <c r="B20" s="51" t="s">
        <v>23</v>
      </c>
      <c r="C20" s="13">
        <v>9905</v>
      </c>
      <c r="D20" s="13">
        <v>10524</v>
      </c>
      <c r="E20" s="48">
        <v>11390</v>
      </c>
      <c r="F20" s="48">
        <v>11954</v>
      </c>
      <c r="G20" s="48">
        <v>12858</v>
      </c>
      <c r="H20" s="53">
        <f t="shared" si="0"/>
        <v>11326.2</v>
      </c>
      <c r="J20" s="50"/>
      <c r="K20" s="50"/>
      <c r="L20" s="50"/>
      <c r="M20" s="50"/>
      <c r="N20" s="50"/>
      <c r="O20" s="50"/>
      <c r="P20" s="50"/>
      <c r="Q20" s="50"/>
    </row>
    <row r="21" spans="1:18" x14ac:dyDescent="0.15">
      <c r="A21" s="65"/>
      <c r="B21" s="51" t="s">
        <v>24</v>
      </c>
      <c r="C21" s="13">
        <v>6916</v>
      </c>
      <c r="D21" s="13">
        <v>7079</v>
      </c>
      <c r="E21" s="48">
        <v>7274</v>
      </c>
      <c r="F21" s="48">
        <v>7592</v>
      </c>
      <c r="G21" s="48">
        <v>7503</v>
      </c>
      <c r="H21" s="53">
        <f t="shared" si="0"/>
        <v>7272.8</v>
      </c>
      <c r="J21" s="50"/>
      <c r="K21" s="52"/>
      <c r="L21" s="52"/>
      <c r="M21" s="52"/>
      <c r="N21" s="52"/>
      <c r="O21" s="52"/>
      <c r="P21" s="52"/>
      <c r="Q21" s="52"/>
      <c r="R21" s="50"/>
    </row>
    <row r="22" spans="1:18" x14ac:dyDescent="0.15">
      <c r="A22" s="65"/>
      <c r="B22" s="38" t="s">
        <v>25</v>
      </c>
      <c r="C22" s="42">
        <f>C20+C21</f>
        <v>16821</v>
      </c>
      <c r="D22" s="42">
        <f t="shared" ref="D22:G22" si="6">D20+D21</f>
        <v>17603</v>
      </c>
      <c r="E22" s="42">
        <f t="shared" si="6"/>
        <v>18664</v>
      </c>
      <c r="F22" s="42">
        <f t="shared" si="6"/>
        <v>19546</v>
      </c>
      <c r="G22" s="42">
        <f t="shared" si="6"/>
        <v>20361</v>
      </c>
      <c r="H22" s="54">
        <f t="shared" si="0"/>
        <v>18599</v>
      </c>
      <c r="J22" s="52"/>
      <c r="K22" s="50"/>
      <c r="L22" s="50"/>
      <c r="M22" s="50"/>
      <c r="N22" s="50"/>
      <c r="O22" s="50"/>
      <c r="P22" s="50"/>
      <c r="Q22" s="50"/>
      <c r="R22" s="50"/>
    </row>
    <row r="23" spans="1:18" x14ac:dyDescent="0.15">
      <c r="A23" s="59" t="s">
        <v>10</v>
      </c>
      <c r="B23" s="24" t="s">
        <v>23</v>
      </c>
      <c r="C23" s="13">
        <v>12927</v>
      </c>
      <c r="D23" s="13">
        <v>12986</v>
      </c>
      <c r="E23" s="48">
        <v>13076</v>
      </c>
      <c r="F23" s="48">
        <v>12713</v>
      </c>
      <c r="G23" s="48">
        <v>12514</v>
      </c>
      <c r="H23" s="53">
        <f t="shared" si="0"/>
        <v>12843.2</v>
      </c>
      <c r="J23" s="52"/>
      <c r="K23" s="50"/>
      <c r="L23" s="50"/>
      <c r="M23" s="50"/>
      <c r="N23" s="50"/>
      <c r="O23" s="50"/>
      <c r="P23" s="50"/>
      <c r="Q23" s="50"/>
      <c r="R23" s="50"/>
    </row>
    <row r="24" spans="1:18" x14ac:dyDescent="0.15">
      <c r="A24" s="59"/>
      <c r="B24" s="24" t="s">
        <v>24</v>
      </c>
      <c r="C24" s="13">
        <v>39040</v>
      </c>
      <c r="D24" s="13">
        <v>5839</v>
      </c>
      <c r="E24" s="48">
        <v>38663</v>
      </c>
      <c r="F24" s="48">
        <v>36686</v>
      </c>
      <c r="G24" s="48">
        <v>34634</v>
      </c>
      <c r="H24" s="53">
        <f t="shared" si="0"/>
        <v>30972.400000000001</v>
      </c>
      <c r="J24" s="52"/>
      <c r="K24" s="50"/>
      <c r="L24" s="50"/>
      <c r="M24" s="50"/>
      <c r="N24" s="50"/>
      <c r="O24" s="50"/>
      <c r="P24" s="50"/>
      <c r="Q24" s="50"/>
      <c r="R24" s="50"/>
    </row>
    <row r="25" spans="1:18" x14ac:dyDescent="0.15">
      <c r="A25" s="59"/>
      <c r="B25" s="37" t="s">
        <v>31</v>
      </c>
      <c r="C25" s="42">
        <f>C23+C24</f>
        <v>51967</v>
      </c>
      <c r="D25" s="42">
        <f t="shared" ref="D25:G25" si="7">D23+D24</f>
        <v>18825</v>
      </c>
      <c r="E25" s="42">
        <f t="shared" si="7"/>
        <v>51739</v>
      </c>
      <c r="F25" s="42">
        <f t="shared" si="7"/>
        <v>49399</v>
      </c>
      <c r="G25" s="42">
        <f t="shared" si="7"/>
        <v>47148</v>
      </c>
      <c r="H25" s="54">
        <f t="shared" si="0"/>
        <v>43815.6</v>
      </c>
      <c r="J25" s="49"/>
      <c r="K25" s="50"/>
      <c r="L25" s="50"/>
      <c r="M25" s="50"/>
      <c r="N25" s="50"/>
      <c r="O25" s="50"/>
      <c r="P25" s="50"/>
      <c r="Q25" s="50"/>
      <c r="R25" s="50"/>
    </row>
    <row r="26" spans="1:18" x14ac:dyDescent="0.15">
      <c r="A26" s="59" t="s">
        <v>11</v>
      </c>
      <c r="B26" s="24" t="s">
        <v>23</v>
      </c>
      <c r="C26" s="13">
        <v>490</v>
      </c>
      <c r="D26" s="13">
        <v>492</v>
      </c>
      <c r="E26" s="48">
        <v>544</v>
      </c>
      <c r="F26" s="48">
        <v>476</v>
      </c>
      <c r="G26" s="48">
        <v>522</v>
      </c>
      <c r="H26" s="53">
        <f t="shared" si="0"/>
        <v>504.8</v>
      </c>
      <c r="J26" s="49"/>
      <c r="K26" s="50"/>
      <c r="L26" s="50"/>
      <c r="M26" s="50"/>
      <c r="N26" s="50"/>
      <c r="O26" s="50"/>
      <c r="P26" s="50"/>
      <c r="Q26" s="50"/>
      <c r="R26" s="50"/>
    </row>
    <row r="27" spans="1:18" x14ac:dyDescent="0.15">
      <c r="A27" s="60"/>
      <c r="B27" s="24" t="s">
        <v>24</v>
      </c>
      <c r="C27" s="13">
        <v>1664</v>
      </c>
      <c r="D27" s="13">
        <v>1571</v>
      </c>
      <c r="E27" s="48">
        <v>1774</v>
      </c>
      <c r="F27" s="48">
        <v>1678</v>
      </c>
      <c r="G27" s="48">
        <v>1721</v>
      </c>
      <c r="H27" s="53">
        <f t="shared" si="0"/>
        <v>1681.6</v>
      </c>
      <c r="J27" s="49"/>
      <c r="K27" s="50"/>
      <c r="L27" s="50"/>
      <c r="M27" s="50"/>
      <c r="N27" s="50"/>
      <c r="O27" s="50"/>
      <c r="P27" s="50"/>
      <c r="Q27" s="50"/>
      <c r="R27" s="50"/>
    </row>
    <row r="28" spans="1:18" x14ac:dyDescent="0.15">
      <c r="A28" s="61"/>
      <c r="B28" s="35" t="s">
        <v>31</v>
      </c>
      <c r="C28" s="41">
        <f>C26+C27</f>
        <v>2154</v>
      </c>
      <c r="D28" s="41">
        <f t="shared" ref="D28:G28" si="8">D26+D27</f>
        <v>2063</v>
      </c>
      <c r="E28" s="41">
        <f t="shared" si="8"/>
        <v>2318</v>
      </c>
      <c r="F28" s="41">
        <f t="shared" si="8"/>
        <v>2154</v>
      </c>
      <c r="G28" s="41">
        <f t="shared" si="8"/>
        <v>2243</v>
      </c>
      <c r="H28" s="54">
        <f t="shared" si="0"/>
        <v>2186.4</v>
      </c>
      <c r="J28" s="49"/>
      <c r="K28" s="50"/>
      <c r="L28" s="50"/>
      <c r="M28" s="50"/>
      <c r="N28" s="50"/>
      <c r="O28" s="50"/>
      <c r="P28" s="50"/>
      <c r="Q28" s="50"/>
      <c r="R28" s="50"/>
    </row>
    <row r="29" spans="1:18" x14ac:dyDescent="0.15">
      <c r="A29" s="31"/>
      <c r="B29" s="32"/>
      <c r="C29" s="33"/>
      <c r="D29" s="33"/>
      <c r="E29" s="46"/>
      <c r="F29" s="46"/>
      <c r="G29" s="46"/>
      <c r="H29" s="34"/>
      <c r="J29" s="49"/>
      <c r="K29" s="50"/>
      <c r="L29" s="50"/>
      <c r="M29" s="50"/>
      <c r="N29" s="50"/>
      <c r="O29" s="50"/>
      <c r="P29" s="50"/>
      <c r="Q29" s="50"/>
      <c r="R29" s="50"/>
    </row>
    <row r="30" spans="1:18" x14ac:dyDescent="0.15">
      <c r="A30" s="28"/>
      <c r="B30" s="49"/>
      <c r="C30" s="26"/>
      <c r="D30" s="26"/>
      <c r="E30" s="26"/>
      <c r="F30" s="26"/>
      <c r="G30" s="26"/>
      <c r="H30" s="50"/>
      <c r="J30" s="49"/>
      <c r="K30" s="17"/>
      <c r="L30" s="17"/>
      <c r="M30" s="17"/>
      <c r="N30" s="17"/>
      <c r="O30" s="17"/>
      <c r="P30" s="17"/>
      <c r="Q30" s="17"/>
      <c r="R30" s="50"/>
    </row>
    <row r="31" spans="1:18" x14ac:dyDescent="0.15">
      <c r="A31" s="28"/>
      <c r="B31" s="49"/>
      <c r="C31" s="26"/>
      <c r="D31" s="26"/>
      <c r="E31" s="26"/>
      <c r="F31" s="26"/>
      <c r="G31" s="26"/>
      <c r="H31" s="50"/>
      <c r="J31" s="49"/>
      <c r="K31" s="17"/>
      <c r="L31" s="17"/>
      <c r="M31" s="17"/>
      <c r="N31" s="17"/>
      <c r="O31" s="17"/>
      <c r="P31" s="17"/>
      <c r="Q31" s="17"/>
      <c r="R31" s="50"/>
    </row>
    <row r="32" spans="1:18" x14ac:dyDescent="0.15">
      <c r="A32" s="28"/>
      <c r="B32" s="49"/>
      <c r="C32" s="26"/>
      <c r="D32" s="26"/>
      <c r="E32" s="26"/>
      <c r="F32" s="26"/>
      <c r="G32" s="26"/>
      <c r="H32" s="50"/>
      <c r="J32" s="49"/>
      <c r="K32" s="17"/>
      <c r="L32" s="17"/>
      <c r="M32" s="17"/>
      <c r="N32" s="17"/>
      <c r="O32" s="17"/>
      <c r="P32" s="17"/>
      <c r="Q32" s="17"/>
      <c r="R32" s="50"/>
    </row>
    <row r="33" spans="1:18" x14ac:dyDescent="0.15">
      <c r="A33" s="50"/>
      <c r="B33" s="25"/>
      <c r="C33" s="26"/>
      <c r="D33" s="26"/>
      <c r="E33" s="26"/>
      <c r="F33" s="26"/>
      <c r="G33" s="26"/>
      <c r="H33" s="50"/>
      <c r="J33" s="49"/>
      <c r="K33" s="17"/>
      <c r="L33" s="17"/>
      <c r="M33" s="17"/>
      <c r="N33" s="17"/>
      <c r="O33" s="17"/>
      <c r="P33" s="17"/>
      <c r="Q33" s="17"/>
      <c r="R33" s="50"/>
    </row>
    <row r="34" spans="1:18" x14ac:dyDescent="0.15">
      <c r="A34" s="50"/>
      <c r="B34" s="25"/>
      <c r="C34" s="26"/>
      <c r="D34" s="26"/>
      <c r="E34" s="26"/>
      <c r="F34" s="26"/>
      <c r="G34" s="26"/>
      <c r="H34" s="50"/>
      <c r="J34" s="49"/>
      <c r="K34" s="17"/>
      <c r="L34" s="17"/>
      <c r="M34" s="17"/>
      <c r="N34" s="17"/>
      <c r="O34" s="17"/>
      <c r="P34" s="17"/>
      <c r="Q34" s="17"/>
      <c r="R34" s="50"/>
    </row>
    <row r="35" spans="1:18" x14ac:dyDescent="0.15">
      <c r="A35" s="50"/>
      <c r="B35" s="25"/>
      <c r="C35" s="26"/>
      <c r="D35" s="26"/>
      <c r="E35" s="26"/>
      <c r="F35" s="26"/>
      <c r="G35" s="26"/>
      <c r="H35" s="50"/>
      <c r="J35" s="49"/>
      <c r="K35" s="18"/>
      <c r="L35" s="18"/>
      <c r="M35" s="18"/>
      <c r="N35" s="18"/>
      <c r="O35" s="18"/>
      <c r="P35" s="18"/>
      <c r="Q35" s="18"/>
      <c r="R35" s="50"/>
    </row>
    <row r="36" spans="1:18" x14ac:dyDescent="0.15">
      <c r="A36" s="50"/>
      <c r="B36" s="50"/>
      <c r="C36" s="50"/>
      <c r="D36" s="50"/>
      <c r="E36" s="50"/>
      <c r="F36" s="50"/>
      <c r="G36" s="50"/>
      <c r="H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x14ac:dyDescent="0.15">
      <c r="A37" s="56"/>
      <c r="B37" s="49"/>
      <c r="C37" s="26"/>
      <c r="D37" s="26"/>
      <c r="E37" s="26"/>
      <c r="F37" s="26"/>
      <c r="G37" s="26"/>
      <c r="H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x14ac:dyDescent="0.15">
      <c r="A38" s="57"/>
      <c r="B38" s="49"/>
      <c r="C38" s="26"/>
      <c r="D38" s="26"/>
      <c r="E38" s="26"/>
      <c r="F38" s="26"/>
      <c r="G38" s="26"/>
      <c r="H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x14ac:dyDescent="0.15">
      <c r="A39" s="57"/>
      <c r="B39" s="49"/>
      <c r="C39" s="26"/>
      <c r="D39" s="26"/>
      <c r="E39" s="26"/>
      <c r="F39" s="26"/>
      <c r="G39" s="26"/>
      <c r="H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x14ac:dyDescent="0.15">
      <c r="A40" s="57"/>
      <c r="B40" s="49"/>
      <c r="C40" s="26"/>
      <c r="D40" s="26"/>
      <c r="E40" s="26"/>
      <c r="F40" s="26"/>
      <c r="G40" s="26"/>
      <c r="H40" s="50"/>
      <c r="R40" s="50"/>
    </row>
    <row r="41" spans="1:18" x14ac:dyDescent="0.15">
      <c r="A41" s="57"/>
      <c r="B41" s="49"/>
      <c r="C41" s="26"/>
      <c r="D41" s="26"/>
      <c r="E41" s="26"/>
      <c r="F41" s="26"/>
      <c r="G41" s="26"/>
      <c r="H41" s="50"/>
      <c r="R41" s="50"/>
    </row>
    <row r="42" spans="1:18" x14ac:dyDescent="0.15">
      <c r="A42" s="57"/>
      <c r="B42" s="49"/>
      <c r="C42" s="26"/>
      <c r="D42" s="26"/>
      <c r="E42" s="26"/>
      <c r="F42" s="26"/>
      <c r="G42" s="26"/>
      <c r="H42" s="50"/>
    </row>
    <row r="43" spans="1:18" x14ac:dyDescent="0.15">
      <c r="A43" s="50"/>
      <c r="B43" s="25"/>
      <c r="C43" s="26"/>
      <c r="D43" s="26"/>
      <c r="E43" s="26"/>
      <c r="F43" s="26"/>
      <c r="G43" s="26"/>
      <c r="H43" s="50"/>
    </row>
    <row r="44" spans="1:18" x14ac:dyDescent="0.15">
      <c r="A44" s="50"/>
      <c r="B44" s="25"/>
      <c r="C44" s="26"/>
      <c r="D44" s="26"/>
      <c r="E44" s="26"/>
      <c r="F44" s="26"/>
      <c r="G44" s="26"/>
      <c r="H44" s="50"/>
    </row>
    <row r="45" spans="1:18" x14ac:dyDescent="0.15">
      <c r="A45" s="50"/>
      <c r="B45" s="25"/>
      <c r="C45" s="26"/>
      <c r="D45" s="26"/>
      <c r="E45" s="26"/>
      <c r="F45" s="26"/>
      <c r="G45" s="26"/>
      <c r="H45" s="50"/>
    </row>
    <row r="46" spans="1:18" x14ac:dyDescent="0.15">
      <c r="A46" s="50"/>
      <c r="B46" s="50"/>
      <c r="C46" s="50"/>
      <c r="D46" s="50"/>
      <c r="E46" s="50"/>
      <c r="F46" s="50"/>
      <c r="G46" s="50"/>
      <c r="H46" s="50"/>
    </row>
    <row r="47" spans="1:18" x14ac:dyDescent="0.15">
      <c r="A47" s="56"/>
      <c r="B47" s="49"/>
      <c r="C47" s="26"/>
      <c r="D47" s="26"/>
      <c r="E47" s="26"/>
      <c r="F47" s="26"/>
      <c r="G47" s="26"/>
      <c r="H47" s="50"/>
    </row>
    <row r="48" spans="1:18" x14ac:dyDescent="0.15">
      <c r="A48" s="57"/>
      <c r="B48" s="49"/>
      <c r="C48" s="26"/>
      <c r="D48" s="26"/>
      <c r="E48" s="26"/>
      <c r="F48" s="26"/>
      <c r="G48" s="26"/>
      <c r="H48" s="50"/>
    </row>
    <row r="49" spans="1:8" x14ac:dyDescent="0.15">
      <c r="A49" s="57"/>
      <c r="B49" s="49"/>
      <c r="C49" s="26"/>
      <c r="D49" s="26"/>
      <c r="E49" s="26"/>
      <c r="F49" s="26"/>
      <c r="G49" s="26"/>
      <c r="H49" s="50"/>
    </row>
    <row r="50" spans="1:8" x14ac:dyDescent="0.15">
      <c r="A50" s="57"/>
      <c r="B50" s="49"/>
      <c r="C50" s="26"/>
      <c r="D50" s="26"/>
      <c r="E50" s="26"/>
      <c r="F50" s="26"/>
      <c r="G50" s="26"/>
      <c r="H50" s="50"/>
    </row>
    <row r="51" spans="1:8" x14ac:dyDescent="0.15">
      <c r="A51" s="57"/>
      <c r="B51" s="49"/>
      <c r="C51" s="26"/>
      <c r="D51" s="26"/>
      <c r="E51" s="26"/>
      <c r="F51" s="26"/>
      <c r="G51" s="26"/>
      <c r="H51" s="50"/>
    </row>
    <row r="52" spans="1:8" x14ac:dyDescent="0.15">
      <c r="A52" s="57"/>
      <c r="B52" s="49"/>
      <c r="C52" s="26"/>
      <c r="D52" s="26"/>
      <c r="E52" s="26"/>
      <c r="F52" s="26"/>
      <c r="G52" s="26"/>
      <c r="H52" s="50"/>
    </row>
    <row r="53" spans="1:8" x14ac:dyDescent="0.15">
      <c r="A53" s="50"/>
      <c r="B53" s="25"/>
      <c r="C53" s="26"/>
      <c r="D53" s="26"/>
      <c r="E53" s="26"/>
      <c r="F53" s="26"/>
      <c r="G53" s="26"/>
      <c r="H53" s="50"/>
    </row>
    <row r="54" spans="1:8" x14ac:dyDescent="0.15">
      <c r="A54" s="50"/>
      <c r="B54" s="25"/>
      <c r="C54" s="26"/>
      <c r="D54" s="26"/>
      <c r="E54" s="26"/>
      <c r="F54" s="26"/>
      <c r="G54" s="26"/>
      <c r="H54" s="50"/>
    </row>
    <row r="55" spans="1:8" x14ac:dyDescent="0.15">
      <c r="A55" s="50"/>
      <c r="B55" s="25"/>
      <c r="C55" s="26"/>
      <c r="D55" s="26"/>
      <c r="E55" s="26"/>
      <c r="F55" s="26"/>
      <c r="G55" s="26"/>
      <c r="H55" s="50"/>
    </row>
    <row r="56" spans="1:8" x14ac:dyDescent="0.15">
      <c r="A56" s="50"/>
      <c r="B56" s="50"/>
      <c r="C56" s="50"/>
      <c r="D56" s="50"/>
      <c r="E56" s="50"/>
      <c r="F56" s="50"/>
      <c r="G56" s="50"/>
      <c r="H56" s="50"/>
    </row>
    <row r="57" spans="1:8" x14ac:dyDescent="0.15">
      <c r="A57" s="50"/>
      <c r="B57" s="50"/>
      <c r="C57" s="50"/>
      <c r="D57" s="50"/>
      <c r="E57" s="50"/>
      <c r="F57" s="50"/>
      <c r="G57" s="50"/>
      <c r="H57" s="50"/>
    </row>
    <row r="58" spans="1:8" x14ac:dyDescent="0.15">
      <c r="A58" s="50"/>
      <c r="B58" s="50"/>
      <c r="C58" s="50"/>
      <c r="D58" s="50"/>
      <c r="E58" s="50"/>
      <c r="F58" s="50"/>
      <c r="G58" s="50"/>
      <c r="H58" s="50"/>
    </row>
    <row r="59" spans="1:8" x14ac:dyDescent="0.15">
      <c r="A59" s="50"/>
      <c r="B59" s="50"/>
      <c r="C59" s="50"/>
      <c r="D59" s="50"/>
      <c r="E59" s="50"/>
      <c r="F59" s="50"/>
      <c r="G59" s="50"/>
      <c r="H59" s="50"/>
    </row>
    <row r="60" spans="1:8" x14ac:dyDescent="0.15">
      <c r="A60" s="50"/>
      <c r="B60" s="50"/>
      <c r="C60" s="50"/>
      <c r="D60" s="50"/>
      <c r="E60" s="50"/>
      <c r="F60" s="50"/>
      <c r="G60" s="50"/>
      <c r="H60" s="50"/>
    </row>
    <row r="61" spans="1:8" x14ac:dyDescent="0.15">
      <c r="A61" s="50"/>
      <c r="B61" s="50"/>
      <c r="C61" s="50"/>
      <c r="D61" s="50"/>
      <c r="E61" s="50"/>
      <c r="F61" s="50"/>
      <c r="G61" s="50"/>
      <c r="H61" s="50"/>
    </row>
    <row r="62" spans="1:8" x14ac:dyDescent="0.15">
      <c r="A62" s="58"/>
      <c r="B62" s="58"/>
      <c r="C62" s="52"/>
      <c r="D62" s="29"/>
      <c r="E62" s="29"/>
      <c r="F62" s="29"/>
      <c r="G62" s="29"/>
      <c r="H62" s="58"/>
    </row>
    <row r="63" spans="1:8" x14ac:dyDescent="0.15">
      <c r="A63" s="58"/>
      <c r="B63" s="57"/>
      <c r="C63" s="52"/>
      <c r="D63" s="52"/>
      <c r="E63" s="52"/>
      <c r="F63" s="52"/>
      <c r="G63" s="52"/>
      <c r="H63" s="58"/>
    </row>
    <row r="64" spans="1:8" x14ac:dyDescent="0.15">
      <c r="A64" s="30"/>
      <c r="B64" s="30"/>
      <c r="C64" s="50"/>
      <c r="D64" s="50"/>
      <c r="E64" s="50"/>
      <c r="F64" s="50"/>
      <c r="G64" s="50"/>
      <c r="H64" s="50"/>
    </row>
    <row r="65" spans="1:8" x14ac:dyDescent="0.15">
      <c r="A65" s="56"/>
      <c r="B65" s="49"/>
      <c r="C65" s="26"/>
      <c r="D65" s="26"/>
      <c r="E65" s="26"/>
      <c r="F65" s="26"/>
      <c r="G65" s="26"/>
      <c r="H65" s="50"/>
    </row>
    <row r="66" spans="1:8" x14ac:dyDescent="0.15">
      <c r="A66" s="57"/>
      <c r="B66" s="49"/>
      <c r="C66" s="26"/>
      <c r="D66" s="26"/>
      <c r="E66" s="26"/>
      <c r="F66" s="26"/>
      <c r="G66" s="26"/>
      <c r="H66" s="50"/>
    </row>
    <row r="67" spans="1:8" x14ac:dyDescent="0.15">
      <c r="A67" s="57"/>
      <c r="B67" s="49"/>
      <c r="C67" s="26"/>
      <c r="D67" s="26"/>
      <c r="E67" s="26"/>
      <c r="F67" s="26"/>
      <c r="G67" s="26"/>
      <c r="H67" s="50"/>
    </row>
    <row r="68" spans="1:8" x14ac:dyDescent="0.15">
      <c r="A68" s="57"/>
      <c r="B68" s="49"/>
      <c r="C68" s="26"/>
      <c r="D68" s="26"/>
      <c r="E68" s="26"/>
      <c r="F68" s="26"/>
      <c r="G68" s="26"/>
      <c r="H68" s="50"/>
    </row>
    <row r="69" spans="1:8" x14ac:dyDescent="0.15">
      <c r="A69" s="57"/>
      <c r="B69" s="49"/>
      <c r="C69" s="26"/>
      <c r="D69" s="26"/>
      <c r="E69" s="26"/>
      <c r="F69" s="26"/>
      <c r="G69" s="26"/>
      <c r="H69" s="50"/>
    </row>
    <row r="70" spans="1:8" x14ac:dyDescent="0.15">
      <c r="A70" s="57"/>
      <c r="B70" s="49"/>
      <c r="C70" s="26"/>
      <c r="D70" s="26"/>
      <c r="E70" s="26"/>
      <c r="F70" s="26"/>
      <c r="G70" s="26"/>
      <c r="H70" s="50"/>
    </row>
    <row r="71" spans="1:8" x14ac:dyDescent="0.15">
      <c r="A71" s="50"/>
      <c r="B71" s="25"/>
      <c r="C71" s="26"/>
      <c r="D71" s="26"/>
      <c r="E71" s="26"/>
      <c r="F71" s="26"/>
      <c r="G71" s="26"/>
      <c r="H71" s="50"/>
    </row>
    <row r="72" spans="1:8" x14ac:dyDescent="0.15">
      <c r="A72" s="50"/>
      <c r="B72" s="25"/>
      <c r="C72" s="26"/>
      <c r="D72" s="26"/>
      <c r="E72" s="26"/>
      <c r="F72" s="26"/>
      <c r="G72" s="26"/>
      <c r="H72" s="50"/>
    </row>
    <row r="73" spans="1:8" x14ac:dyDescent="0.15">
      <c r="A73" s="50"/>
      <c r="B73" s="25"/>
      <c r="C73" s="26"/>
      <c r="D73" s="26"/>
      <c r="E73" s="26"/>
      <c r="F73" s="26"/>
      <c r="G73" s="26"/>
      <c r="H73" s="50"/>
    </row>
    <row r="74" spans="1:8" x14ac:dyDescent="0.15">
      <c r="A74" s="50"/>
      <c r="B74" s="50"/>
      <c r="C74" s="50"/>
      <c r="D74" s="50"/>
      <c r="E74" s="50"/>
      <c r="F74" s="50"/>
      <c r="G74" s="50"/>
      <c r="H74" s="50"/>
    </row>
    <row r="75" spans="1:8" x14ac:dyDescent="0.15">
      <c r="A75" s="50"/>
      <c r="B75" s="50"/>
      <c r="C75" s="50"/>
      <c r="D75" s="50"/>
      <c r="E75" s="50"/>
      <c r="F75" s="50"/>
      <c r="G75" s="50"/>
      <c r="H75" s="50"/>
    </row>
    <row r="76" spans="1:8" x14ac:dyDescent="0.15">
      <c r="A76" s="50"/>
      <c r="B76" s="50"/>
      <c r="C76" s="50"/>
      <c r="D76" s="50"/>
      <c r="E76" s="50"/>
      <c r="F76" s="50"/>
      <c r="G76" s="50"/>
      <c r="H76" s="50"/>
    </row>
    <row r="77" spans="1:8" x14ac:dyDescent="0.15">
      <c r="A77" s="50"/>
      <c r="B77" s="50"/>
      <c r="C77" s="50"/>
      <c r="D77" s="50"/>
      <c r="E77" s="50"/>
      <c r="F77" s="50"/>
      <c r="G77" s="50"/>
      <c r="H77" s="50"/>
    </row>
    <row r="78" spans="1:8" x14ac:dyDescent="0.15">
      <c r="A78" s="50"/>
      <c r="B78" s="50"/>
      <c r="C78" s="50"/>
      <c r="D78" s="50"/>
      <c r="E78" s="50"/>
      <c r="F78" s="50"/>
      <c r="G78" s="50"/>
      <c r="H78" s="50"/>
    </row>
    <row r="79" spans="1:8" x14ac:dyDescent="0.15">
      <c r="A79" s="50"/>
      <c r="B79" s="50"/>
      <c r="C79" s="50"/>
      <c r="D79" s="50"/>
      <c r="E79" s="50"/>
      <c r="F79" s="50"/>
      <c r="G79" s="50"/>
      <c r="H79" s="50"/>
    </row>
    <row r="80" spans="1:8" x14ac:dyDescent="0.15">
      <c r="A80" s="50"/>
      <c r="B80" s="50"/>
      <c r="C80" s="50"/>
      <c r="D80" s="50"/>
      <c r="E80" s="50"/>
      <c r="F80" s="50"/>
      <c r="G80" s="50"/>
      <c r="H80" s="50"/>
    </row>
    <row r="81" spans="1:8" x14ac:dyDescent="0.15">
      <c r="A81" s="58"/>
      <c r="B81" s="58"/>
      <c r="C81" s="52"/>
      <c r="D81" s="29"/>
      <c r="E81" s="29"/>
      <c r="F81" s="29"/>
      <c r="G81" s="29"/>
      <c r="H81" s="58"/>
    </row>
    <row r="82" spans="1:8" x14ac:dyDescent="0.15">
      <c r="A82" s="58"/>
      <c r="B82" s="58"/>
      <c r="C82" s="52"/>
      <c r="D82" s="52"/>
      <c r="E82" s="52"/>
      <c r="F82" s="52"/>
      <c r="G82" s="52"/>
      <c r="H82" s="58"/>
    </row>
    <row r="83" spans="1:8" x14ac:dyDescent="0.15">
      <c r="A83" s="30"/>
      <c r="B83" s="30"/>
      <c r="C83" s="50"/>
      <c r="D83" s="50"/>
      <c r="E83" s="50"/>
      <c r="F83" s="50"/>
      <c r="G83" s="50"/>
      <c r="H83" s="50"/>
    </row>
    <row r="84" spans="1:8" x14ac:dyDescent="0.15">
      <c r="A84" s="56"/>
      <c r="B84" s="49"/>
      <c r="C84" s="26"/>
      <c r="D84" s="26"/>
      <c r="E84" s="26"/>
      <c r="F84" s="26"/>
      <c r="G84" s="26"/>
      <c r="H84" s="50"/>
    </row>
    <row r="85" spans="1:8" x14ac:dyDescent="0.15">
      <c r="A85" s="57"/>
      <c r="B85" s="49"/>
      <c r="C85" s="26"/>
      <c r="D85" s="26"/>
      <c r="E85" s="26"/>
      <c r="F85" s="26"/>
      <c r="G85" s="26"/>
      <c r="H85" s="50"/>
    </row>
    <row r="86" spans="1:8" x14ac:dyDescent="0.15">
      <c r="A86" s="57"/>
      <c r="B86" s="49"/>
      <c r="C86" s="26"/>
      <c r="D86" s="26"/>
      <c r="E86" s="26"/>
      <c r="F86" s="26"/>
      <c r="G86" s="26"/>
      <c r="H86" s="50"/>
    </row>
    <row r="87" spans="1:8" x14ac:dyDescent="0.15">
      <c r="A87" s="57"/>
      <c r="B87" s="49"/>
      <c r="C87" s="26"/>
      <c r="D87" s="26"/>
      <c r="E87" s="26"/>
      <c r="F87" s="26"/>
      <c r="G87" s="26"/>
      <c r="H87" s="50"/>
    </row>
    <row r="88" spans="1:8" x14ac:dyDescent="0.15">
      <c r="A88" s="57"/>
      <c r="B88" s="49"/>
      <c r="C88" s="26"/>
      <c r="D88" s="26"/>
      <c r="E88" s="26"/>
      <c r="F88" s="26"/>
      <c r="G88" s="26"/>
      <c r="H88" s="50"/>
    </row>
    <row r="89" spans="1:8" x14ac:dyDescent="0.15">
      <c r="A89" s="57"/>
      <c r="B89" s="49"/>
      <c r="C89" s="26"/>
      <c r="D89" s="26"/>
      <c r="E89" s="26"/>
      <c r="F89" s="26"/>
      <c r="G89" s="26"/>
      <c r="H89" s="50"/>
    </row>
    <row r="90" spans="1:8" x14ac:dyDescent="0.15">
      <c r="A90" s="50"/>
      <c r="B90" s="25"/>
      <c r="C90" s="26"/>
      <c r="D90" s="26"/>
      <c r="E90" s="26"/>
      <c r="F90" s="26"/>
      <c r="G90" s="26"/>
      <c r="H90" s="50"/>
    </row>
    <row r="91" spans="1:8" x14ac:dyDescent="0.15">
      <c r="A91" s="50"/>
      <c r="B91" s="25"/>
      <c r="C91" s="26"/>
      <c r="D91" s="26"/>
      <c r="E91" s="26"/>
      <c r="F91" s="26"/>
      <c r="G91" s="26"/>
      <c r="H91" s="50"/>
    </row>
    <row r="92" spans="1:8" x14ac:dyDescent="0.15">
      <c r="A92" s="50"/>
      <c r="B92" s="25"/>
      <c r="C92" s="39"/>
      <c r="D92" s="39"/>
      <c r="E92" s="39"/>
      <c r="F92" s="39"/>
      <c r="G92" s="39"/>
      <c r="H92" s="27"/>
    </row>
    <row r="93" spans="1:8" x14ac:dyDescent="0.15">
      <c r="A93" s="27"/>
      <c r="B93" s="27"/>
      <c r="C93" s="27"/>
      <c r="D93" s="27"/>
      <c r="E93" s="27"/>
      <c r="F93" s="27"/>
      <c r="G93" s="27"/>
      <c r="H93" s="27"/>
    </row>
  </sheetData>
  <mergeCells count="20">
    <mergeCell ref="A84:A89"/>
    <mergeCell ref="A62:B62"/>
    <mergeCell ref="H62:H63"/>
    <mergeCell ref="A63:B63"/>
    <mergeCell ref="A65:A70"/>
    <mergeCell ref="A81:B81"/>
    <mergeCell ref="H81:H82"/>
    <mergeCell ref="A82:B82"/>
    <mergeCell ref="A47:A52"/>
    <mergeCell ref="A5:B5"/>
    <mergeCell ref="H5:H6"/>
    <mergeCell ref="A6:B6"/>
    <mergeCell ref="A8:A10"/>
    <mergeCell ref="A11:A13"/>
    <mergeCell ref="A14:A16"/>
    <mergeCell ref="A17:A19"/>
    <mergeCell ref="A20:A22"/>
    <mergeCell ref="A23:A25"/>
    <mergeCell ref="A26:A28"/>
    <mergeCell ref="A37:A42"/>
  </mergeCells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CDB0-5492-354B-8F08-875944479D20}">
  <dimension ref="A1:R93"/>
  <sheetViews>
    <sheetView showRuler="0" zoomScaleNormal="100" workbookViewId="0">
      <pane xSplit="2" topLeftCell="C1" activePane="topRight" state="frozen"/>
      <selection activeCell="A4" sqref="A4"/>
      <selection pane="topRight"/>
    </sheetView>
  </sheetViews>
  <sheetFormatPr baseColWidth="10" defaultColWidth="8.83203125" defaultRowHeight="13" x14ac:dyDescent="0.15"/>
  <cols>
    <col min="1" max="1" width="18.33203125" customWidth="1"/>
    <col min="2" max="2" width="9.83203125" customWidth="1"/>
    <col min="3" max="8" width="20.6640625" customWidth="1"/>
    <col min="9" max="13" width="12" customWidth="1"/>
    <col min="14" max="14" width="12.33203125" customWidth="1"/>
    <col min="15" max="15" width="10.33203125" customWidth="1"/>
    <col min="16" max="16" width="11.6640625" customWidth="1"/>
    <col min="17" max="17" width="11.83203125" customWidth="1"/>
  </cols>
  <sheetData>
    <row r="1" spans="1:17" x14ac:dyDescent="0.15">
      <c r="A1" s="8" t="s">
        <v>32</v>
      </c>
    </row>
    <row r="2" spans="1:17" x14ac:dyDescent="0.15">
      <c r="A2" t="s">
        <v>0</v>
      </c>
    </row>
    <row r="3" spans="1:17" x14ac:dyDescent="0.15">
      <c r="A3" s="8" t="s">
        <v>34</v>
      </c>
    </row>
    <row r="4" spans="1:17" x14ac:dyDescent="0.15">
      <c r="A4" t="s">
        <v>26</v>
      </c>
    </row>
    <row r="5" spans="1:17" ht="28" x14ac:dyDescent="0.15">
      <c r="A5" s="64" t="s">
        <v>1</v>
      </c>
      <c r="B5" s="65"/>
      <c r="C5" s="5">
        <v>2016</v>
      </c>
      <c r="D5" s="5">
        <v>2017</v>
      </c>
      <c r="E5" s="5">
        <v>2018</v>
      </c>
      <c r="F5" s="5">
        <v>2019</v>
      </c>
      <c r="G5" s="5">
        <v>2020</v>
      </c>
      <c r="H5" s="62" t="s">
        <v>9</v>
      </c>
      <c r="K5" s="5" t="s">
        <v>4</v>
      </c>
      <c r="L5" s="5" t="s">
        <v>5</v>
      </c>
      <c r="M5" s="5" t="s">
        <v>11</v>
      </c>
      <c r="N5" s="5" t="s">
        <v>6</v>
      </c>
      <c r="O5" s="5" t="s">
        <v>7</v>
      </c>
      <c r="P5" s="5" t="s">
        <v>8</v>
      </c>
      <c r="Q5" s="5" t="s">
        <v>12</v>
      </c>
    </row>
    <row r="6" spans="1:17" ht="76" customHeight="1" x14ac:dyDescent="0.15">
      <c r="A6" s="64" t="s">
        <v>2</v>
      </c>
      <c r="B6" s="65"/>
      <c r="C6" s="11" t="s">
        <v>21</v>
      </c>
      <c r="D6" s="11" t="s">
        <v>21</v>
      </c>
      <c r="E6" s="11" t="s">
        <v>21</v>
      </c>
      <c r="F6" s="11"/>
      <c r="G6" s="11"/>
      <c r="H6" s="63"/>
      <c r="J6" s="5" t="s">
        <v>13</v>
      </c>
      <c r="K6" s="6"/>
      <c r="L6" s="6"/>
      <c r="M6" s="6"/>
      <c r="N6" s="6"/>
      <c r="O6" s="6"/>
      <c r="P6" s="6"/>
      <c r="Q6" s="6"/>
    </row>
    <row r="7" spans="1:17" x14ac:dyDescent="0.15">
      <c r="A7" s="1" t="s">
        <v>3</v>
      </c>
      <c r="B7" s="1" t="s">
        <v>22</v>
      </c>
      <c r="C7" s="12"/>
      <c r="D7" s="12"/>
      <c r="E7" s="47"/>
      <c r="F7" s="47"/>
      <c r="G7" s="47"/>
      <c r="H7" s="9"/>
      <c r="J7" s="21" t="s">
        <v>27</v>
      </c>
      <c r="K7" s="4">
        <f>H8</f>
        <v>70.599999999999994</v>
      </c>
      <c r="L7" s="6">
        <f>H11</f>
        <v>1191.4000000000001</v>
      </c>
      <c r="M7" s="4">
        <f>H26</f>
        <v>402</v>
      </c>
      <c r="N7" s="4">
        <f>H14</f>
        <v>561.20000000000005</v>
      </c>
      <c r="O7" s="6">
        <f>H17</f>
        <v>458</v>
      </c>
      <c r="P7" s="6">
        <f>H20</f>
        <v>4417.6000000000004</v>
      </c>
      <c r="Q7" s="4">
        <f>H23</f>
        <v>2578</v>
      </c>
    </row>
    <row r="8" spans="1:17" x14ac:dyDescent="0.15">
      <c r="A8" s="66" t="s">
        <v>4</v>
      </c>
      <c r="B8" s="51" t="s">
        <v>23</v>
      </c>
      <c r="C8" s="13">
        <v>59</v>
      </c>
      <c r="D8" s="13">
        <v>73</v>
      </c>
      <c r="E8" s="48">
        <v>82</v>
      </c>
      <c r="F8" s="48">
        <v>73</v>
      </c>
      <c r="G8" s="48">
        <v>66</v>
      </c>
      <c r="H8" s="53">
        <f>SUM(C8:G8)/5</f>
        <v>70.599999999999994</v>
      </c>
      <c r="J8" s="21" t="s">
        <v>28</v>
      </c>
      <c r="K8" s="4">
        <f>H9</f>
        <v>115.6</v>
      </c>
      <c r="L8" s="6">
        <f>H12</f>
        <v>1850.2</v>
      </c>
      <c r="M8" s="4">
        <f>H27</f>
        <v>1579.4</v>
      </c>
      <c r="N8" s="4">
        <f>H15</f>
        <v>1411.6</v>
      </c>
      <c r="O8" s="6">
        <f>H18</f>
        <v>1631.8</v>
      </c>
      <c r="P8" s="6">
        <f>H21</f>
        <v>3878</v>
      </c>
      <c r="Q8" s="4">
        <f>H24</f>
        <v>8141.8</v>
      </c>
    </row>
    <row r="9" spans="1:17" x14ac:dyDescent="0.15">
      <c r="A9" s="65"/>
      <c r="B9" s="51" t="s">
        <v>24</v>
      </c>
      <c r="C9" s="13">
        <v>110</v>
      </c>
      <c r="D9" s="13">
        <v>123</v>
      </c>
      <c r="E9" s="48">
        <v>129</v>
      </c>
      <c r="F9" s="48">
        <v>112</v>
      </c>
      <c r="G9" s="48">
        <v>104</v>
      </c>
      <c r="H9" s="53">
        <f t="shared" ref="H9:H28" si="0">SUM(C9:G9)/5</f>
        <v>115.6</v>
      </c>
      <c r="J9" s="21" t="s">
        <v>30</v>
      </c>
      <c r="K9" s="4">
        <f>H10</f>
        <v>186.2</v>
      </c>
      <c r="L9" s="6">
        <f>H13</f>
        <v>3041.6</v>
      </c>
      <c r="M9" s="4">
        <f>H28</f>
        <v>1981.4</v>
      </c>
      <c r="N9" s="4">
        <f>H16</f>
        <v>1972.8</v>
      </c>
      <c r="O9" s="6">
        <f>H19</f>
        <v>2089.8000000000002</v>
      </c>
      <c r="P9" s="6">
        <f>H22</f>
        <v>8295.6</v>
      </c>
      <c r="Q9" s="4">
        <f>H25</f>
        <v>10719.8</v>
      </c>
    </row>
    <row r="10" spans="1:17" x14ac:dyDescent="0.15">
      <c r="A10" s="65"/>
      <c r="B10" s="1" t="s">
        <v>25</v>
      </c>
      <c r="C10" s="40">
        <f>C8+C9</f>
        <v>169</v>
      </c>
      <c r="D10" s="40">
        <f t="shared" ref="D10:G10" si="1">D8+D9</f>
        <v>196</v>
      </c>
      <c r="E10" s="40">
        <f t="shared" si="1"/>
        <v>211</v>
      </c>
      <c r="F10" s="40">
        <f t="shared" si="1"/>
        <v>185</v>
      </c>
      <c r="G10" s="40">
        <f t="shared" si="1"/>
        <v>170</v>
      </c>
      <c r="H10" s="54">
        <f t="shared" si="0"/>
        <v>186.2</v>
      </c>
      <c r="J10" s="22" t="s">
        <v>29</v>
      </c>
      <c r="K10" s="43">
        <f>K7/K9</f>
        <v>0.37916219119226635</v>
      </c>
      <c r="L10" s="43">
        <f t="shared" ref="L10:Q10" si="2">L7/L9</f>
        <v>0.39170173592845875</v>
      </c>
      <c r="M10" s="43">
        <f t="shared" si="2"/>
        <v>0.20288684768345613</v>
      </c>
      <c r="N10" s="43">
        <f t="shared" si="2"/>
        <v>0.28446877534468779</v>
      </c>
      <c r="O10" s="43">
        <f t="shared" si="2"/>
        <v>0.21915972820365584</v>
      </c>
      <c r="P10" s="43">
        <f t="shared" si="2"/>
        <v>0.53252326534548433</v>
      </c>
      <c r="Q10" s="43">
        <f t="shared" si="2"/>
        <v>0.24048956137241367</v>
      </c>
    </row>
    <row r="11" spans="1:17" x14ac:dyDescent="0.15">
      <c r="A11" s="66" t="s">
        <v>5</v>
      </c>
      <c r="B11" s="51" t="s">
        <v>23</v>
      </c>
      <c r="C11" s="13">
        <v>1141</v>
      </c>
      <c r="D11" s="13">
        <v>1162</v>
      </c>
      <c r="E11" s="48">
        <v>1193</v>
      </c>
      <c r="F11" s="48">
        <v>1273</v>
      </c>
      <c r="G11" s="48">
        <v>1188</v>
      </c>
      <c r="H11" s="53">
        <f t="shared" si="0"/>
        <v>1191.4000000000001</v>
      </c>
      <c r="J11" s="32"/>
      <c r="K11" s="36"/>
      <c r="L11" s="36"/>
      <c r="M11" s="36"/>
      <c r="N11" s="36"/>
      <c r="O11" s="36"/>
      <c r="P11" s="36"/>
      <c r="Q11" s="36"/>
    </row>
    <row r="12" spans="1:17" x14ac:dyDescent="0.15">
      <c r="A12" s="65"/>
      <c r="B12" s="51" t="s">
        <v>24</v>
      </c>
      <c r="C12" s="13">
        <v>1878</v>
      </c>
      <c r="D12" s="13">
        <v>1842</v>
      </c>
      <c r="E12" s="48">
        <v>1866</v>
      </c>
      <c r="F12" s="48">
        <v>1906</v>
      </c>
      <c r="G12" s="48">
        <v>1759</v>
      </c>
      <c r="H12" s="53">
        <f t="shared" si="0"/>
        <v>1850.2</v>
      </c>
      <c r="J12" s="49"/>
      <c r="K12" s="3"/>
      <c r="L12" s="3"/>
      <c r="M12" s="3"/>
      <c r="N12" s="3"/>
      <c r="O12" s="3"/>
      <c r="P12" s="3"/>
      <c r="Q12" s="3"/>
    </row>
    <row r="13" spans="1:17" x14ac:dyDescent="0.15">
      <c r="A13" s="65"/>
      <c r="B13" s="1" t="s">
        <v>25</v>
      </c>
      <c r="C13" s="40">
        <f>C11+C12</f>
        <v>3019</v>
      </c>
      <c r="D13" s="40">
        <f t="shared" ref="D13:G13" si="3">D11+D12</f>
        <v>3004</v>
      </c>
      <c r="E13" s="40">
        <f t="shared" si="3"/>
        <v>3059</v>
      </c>
      <c r="F13" s="40">
        <f t="shared" si="3"/>
        <v>3179</v>
      </c>
      <c r="G13" s="40">
        <f t="shared" si="3"/>
        <v>2947</v>
      </c>
      <c r="H13" s="54">
        <f t="shared" si="0"/>
        <v>3041.6</v>
      </c>
      <c r="J13" s="25"/>
      <c r="K13" s="23"/>
      <c r="L13" s="23"/>
      <c r="M13" s="23"/>
      <c r="N13" s="23"/>
      <c r="O13" s="23"/>
      <c r="P13" s="23"/>
      <c r="Q13" s="23"/>
    </row>
    <row r="14" spans="1:17" x14ac:dyDescent="0.15">
      <c r="A14" s="67" t="s">
        <v>6</v>
      </c>
      <c r="B14" s="51" t="s">
        <v>23</v>
      </c>
      <c r="C14" s="13">
        <v>533</v>
      </c>
      <c r="D14" s="13">
        <v>523</v>
      </c>
      <c r="E14" s="48">
        <v>564</v>
      </c>
      <c r="F14" s="48">
        <v>596</v>
      </c>
      <c r="G14" s="48">
        <v>590</v>
      </c>
      <c r="H14" s="53">
        <f t="shared" si="0"/>
        <v>561.20000000000005</v>
      </c>
      <c r="J14" s="25"/>
      <c r="K14" s="23"/>
      <c r="L14" s="23"/>
      <c r="M14" s="23"/>
      <c r="N14" s="23"/>
      <c r="O14" s="23"/>
      <c r="P14" s="23"/>
      <c r="Q14" s="23"/>
    </row>
    <row r="15" spans="1:17" x14ac:dyDescent="0.15">
      <c r="A15" s="68"/>
      <c r="B15" s="51" t="s">
        <v>24</v>
      </c>
      <c r="C15" s="13">
        <v>1330</v>
      </c>
      <c r="D15" s="13">
        <v>1408</v>
      </c>
      <c r="E15" s="48">
        <v>1458</v>
      </c>
      <c r="F15" s="48">
        <v>1420</v>
      </c>
      <c r="G15" s="48">
        <v>1442</v>
      </c>
      <c r="H15" s="53">
        <f t="shared" si="0"/>
        <v>1411.6</v>
      </c>
      <c r="J15" s="49"/>
      <c r="K15" s="23"/>
      <c r="L15" s="23"/>
      <c r="M15" s="23"/>
      <c r="N15" s="23"/>
      <c r="O15" s="23"/>
      <c r="P15" s="23"/>
      <c r="Q15" s="23"/>
    </row>
    <row r="16" spans="1:17" x14ac:dyDescent="0.15">
      <c r="A16" s="68"/>
      <c r="B16" s="1" t="s">
        <v>25</v>
      </c>
      <c r="C16" s="40">
        <f>C14+C15</f>
        <v>1863</v>
      </c>
      <c r="D16" s="40">
        <f t="shared" ref="D16:G16" si="4">D14+D15</f>
        <v>1931</v>
      </c>
      <c r="E16" s="40">
        <f t="shared" si="4"/>
        <v>2022</v>
      </c>
      <c r="F16" s="40">
        <f t="shared" si="4"/>
        <v>2016</v>
      </c>
      <c r="G16" s="40">
        <f t="shared" si="4"/>
        <v>2032</v>
      </c>
      <c r="H16" s="54">
        <f t="shared" si="0"/>
        <v>1972.8</v>
      </c>
      <c r="J16" s="25"/>
      <c r="K16" s="19"/>
      <c r="L16" s="19"/>
      <c r="M16" s="19"/>
      <c r="N16" s="19"/>
      <c r="O16" s="19"/>
      <c r="P16" s="19"/>
      <c r="Q16" s="19"/>
    </row>
    <row r="17" spans="1:18" x14ac:dyDescent="0.15">
      <c r="A17" s="66" t="s">
        <v>7</v>
      </c>
      <c r="B17" s="51" t="s">
        <v>23</v>
      </c>
      <c r="C17" s="13">
        <v>390</v>
      </c>
      <c r="D17" s="13">
        <v>439</v>
      </c>
      <c r="E17" s="48">
        <v>427</v>
      </c>
      <c r="F17" s="48">
        <v>497</v>
      </c>
      <c r="G17" s="48">
        <v>537</v>
      </c>
      <c r="H17" s="53">
        <f t="shared" si="0"/>
        <v>458</v>
      </c>
      <c r="J17" s="27"/>
    </row>
    <row r="18" spans="1:18" x14ac:dyDescent="0.15">
      <c r="A18" s="65"/>
      <c r="B18" s="51" t="s">
        <v>24</v>
      </c>
      <c r="C18" s="2">
        <v>1561</v>
      </c>
      <c r="D18" s="13">
        <v>1514</v>
      </c>
      <c r="E18" s="48">
        <v>1560</v>
      </c>
      <c r="F18" s="48">
        <v>1687</v>
      </c>
      <c r="G18" s="48">
        <v>1837</v>
      </c>
      <c r="H18" s="53">
        <f t="shared" si="0"/>
        <v>1631.8</v>
      </c>
    </row>
    <row r="19" spans="1:18" x14ac:dyDescent="0.15">
      <c r="A19" s="65"/>
      <c r="B19" s="1" t="s">
        <v>25</v>
      </c>
      <c r="C19" s="40">
        <f>C17+C18</f>
        <v>1951</v>
      </c>
      <c r="D19" s="40">
        <f t="shared" ref="D19:G19" si="5">D17+D18</f>
        <v>1953</v>
      </c>
      <c r="E19" s="40">
        <f t="shared" si="5"/>
        <v>1987</v>
      </c>
      <c r="F19" s="40">
        <f t="shared" si="5"/>
        <v>2184</v>
      </c>
      <c r="G19" s="40">
        <f t="shared" si="5"/>
        <v>2374</v>
      </c>
      <c r="H19" s="54">
        <f t="shared" si="0"/>
        <v>2089.8000000000002</v>
      </c>
      <c r="J19" s="50"/>
      <c r="K19" s="50"/>
      <c r="L19" s="50"/>
      <c r="M19" s="50"/>
      <c r="N19" s="50"/>
      <c r="O19" s="50"/>
      <c r="P19" s="50"/>
      <c r="Q19" s="50"/>
    </row>
    <row r="20" spans="1:18" x14ac:dyDescent="0.15">
      <c r="A20" s="66" t="s">
        <v>8</v>
      </c>
      <c r="B20" s="51" t="s">
        <v>23</v>
      </c>
      <c r="C20" s="13">
        <v>4357</v>
      </c>
      <c r="D20" s="13">
        <v>4418</v>
      </c>
      <c r="E20" s="48">
        <v>4594</v>
      </c>
      <c r="F20" s="48">
        <v>4309</v>
      </c>
      <c r="G20" s="48">
        <v>4410</v>
      </c>
      <c r="H20" s="53">
        <f t="shared" si="0"/>
        <v>4417.6000000000004</v>
      </c>
      <c r="J20" s="50"/>
      <c r="K20" s="50"/>
      <c r="L20" s="50"/>
      <c r="M20" s="50"/>
      <c r="N20" s="50"/>
      <c r="O20" s="50"/>
      <c r="P20" s="50"/>
      <c r="Q20" s="50"/>
    </row>
    <row r="21" spans="1:18" x14ac:dyDescent="0.15">
      <c r="A21" s="65"/>
      <c r="B21" s="51" t="s">
        <v>24</v>
      </c>
      <c r="C21" s="13">
        <v>3821</v>
      </c>
      <c r="D21" s="13">
        <v>3935</v>
      </c>
      <c r="E21" s="48">
        <v>3924</v>
      </c>
      <c r="F21" s="48">
        <v>3936</v>
      </c>
      <c r="G21" s="48">
        <v>3774</v>
      </c>
      <c r="H21" s="53">
        <f t="shared" si="0"/>
        <v>3878</v>
      </c>
      <c r="J21" s="50"/>
      <c r="K21" s="52"/>
      <c r="L21" s="52"/>
      <c r="M21" s="52"/>
      <c r="N21" s="52"/>
      <c r="O21" s="52"/>
      <c r="P21" s="52"/>
      <c r="Q21" s="52"/>
      <c r="R21" s="50"/>
    </row>
    <row r="22" spans="1:18" x14ac:dyDescent="0.15">
      <c r="A22" s="65"/>
      <c r="B22" s="38" t="s">
        <v>25</v>
      </c>
      <c r="C22" s="42">
        <f>C20+C21</f>
        <v>8178</v>
      </c>
      <c r="D22" s="42">
        <f t="shared" ref="D22:G22" si="6">D20+D21</f>
        <v>8353</v>
      </c>
      <c r="E22" s="42">
        <f t="shared" si="6"/>
        <v>8518</v>
      </c>
      <c r="F22" s="42">
        <f t="shared" si="6"/>
        <v>8245</v>
      </c>
      <c r="G22" s="42">
        <f t="shared" si="6"/>
        <v>8184</v>
      </c>
      <c r="H22" s="54">
        <f t="shared" si="0"/>
        <v>8295.6</v>
      </c>
      <c r="J22" s="52"/>
      <c r="K22" s="50"/>
      <c r="L22" s="50"/>
      <c r="M22" s="50"/>
      <c r="N22" s="50"/>
      <c r="O22" s="50"/>
      <c r="P22" s="50"/>
      <c r="Q22" s="50"/>
      <c r="R22" s="50"/>
    </row>
    <row r="23" spans="1:18" x14ac:dyDescent="0.15">
      <c r="A23" s="59" t="s">
        <v>10</v>
      </c>
      <c r="B23" s="24" t="s">
        <v>23</v>
      </c>
      <c r="C23" s="13">
        <v>2384</v>
      </c>
      <c r="D23" s="13">
        <v>2446</v>
      </c>
      <c r="E23" s="48">
        <v>2620</v>
      </c>
      <c r="F23" s="48">
        <v>2715</v>
      </c>
      <c r="G23" s="48">
        <v>2725</v>
      </c>
      <c r="H23" s="53">
        <f t="shared" si="0"/>
        <v>2578</v>
      </c>
      <c r="J23" s="52"/>
      <c r="K23" s="50"/>
      <c r="L23" s="50"/>
      <c r="M23" s="50"/>
      <c r="N23" s="50"/>
      <c r="O23" s="50"/>
      <c r="P23" s="50"/>
      <c r="Q23" s="50"/>
      <c r="R23" s="50"/>
    </row>
    <row r="24" spans="1:18" x14ac:dyDescent="0.15">
      <c r="A24" s="59"/>
      <c r="B24" s="24" t="s">
        <v>24</v>
      </c>
      <c r="C24" s="13">
        <v>7865</v>
      </c>
      <c r="D24" s="13">
        <v>7917</v>
      </c>
      <c r="E24" s="48">
        <v>8151</v>
      </c>
      <c r="F24" s="48">
        <v>8399</v>
      </c>
      <c r="G24" s="48">
        <v>8377</v>
      </c>
      <c r="H24" s="53">
        <f t="shared" si="0"/>
        <v>8141.8</v>
      </c>
      <c r="J24" s="52"/>
      <c r="K24" s="50"/>
      <c r="L24" s="50"/>
      <c r="M24" s="50"/>
      <c r="N24" s="50"/>
      <c r="O24" s="50"/>
      <c r="P24" s="50"/>
      <c r="Q24" s="50"/>
      <c r="R24" s="50"/>
    </row>
    <row r="25" spans="1:18" x14ac:dyDescent="0.15">
      <c r="A25" s="59"/>
      <c r="B25" s="37" t="s">
        <v>31</v>
      </c>
      <c r="C25" s="42">
        <f>C23+C24</f>
        <v>10249</v>
      </c>
      <c r="D25" s="42">
        <f t="shared" ref="D25:G25" si="7">D23+D24</f>
        <v>10363</v>
      </c>
      <c r="E25" s="42">
        <f t="shared" si="7"/>
        <v>10771</v>
      </c>
      <c r="F25" s="42">
        <f t="shared" si="7"/>
        <v>11114</v>
      </c>
      <c r="G25" s="42">
        <f t="shared" si="7"/>
        <v>11102</v>
      </c>
      <c r="H25" s="54">
        <f t="shared" si="0"/>
        <v>10719.8</v>
      </c>
      <c r="J25" s="49"/>
      <c r="K25" s="50"/>
      <c r="L25" s="50"/>
      <c r="M25" s="50"/>
      <c r="N25" s="50"/>
      <c r="O25" s="50"/>
      <c r="P25" s="50"/>
      <c r="Q25" s="50"/>
      <c r="R25" s="50"/>
    </row>
    <row r="26" spans="1:18" x14ac:dyDescent="0.15">
      <c r="A26" s="59" t="s">
        <v>11</v>
      </c>
      <c r="B26" s="24" t="s">
        <v>23</v>
      </c>
      <c r="C26" s="13">
        <v>391</v>
      </c>
      <c r="D26" s="13">
        <v>352</v>
      </c>
      <c r="E26" s="48">
        <v>445</v>
      </c>
      <c r="F26" s="55">
        <v>429</v>
      </c>
      <c r="G26" s="48">
        <v>393</v>
      </c>
      <c r="H26" s="53">
        <f t="shared" si="0"/>
        <v>402</v>
      </c>
      <c r="J26" s="49"/>
      <c r="K26" s="50"/>
      <c r="L26" s="50"/>
      <c r="M26" s="50"/>
      <c r="N26" s="50"/>
      <c r="O26" s="50"/>
      <c r="P26" s="50"/>
      <c r="Q26" s="50"/>
      <c r="R26" s="50"/>
    </row>
    <row r="27" spans="1:18" x14ac:dyDescent="0.15">
      <c r="A27" s="60"/>
      <c r="B27" s="24" t="s">
        <v>24</v>
      </c>
      <c r="C27" s="13">
        <v>1582</v>
      </c>
      <c r="D27" s="13">
        <v>1615</v>
      </c>
      <c r="E27" s="48">
        <v>1596</v>
      </c>
      <c r="F27" s="48">
        <v>1592</v>
      </c>
      <c r="G27" s="48">
        <v>1512</v>
      </c>
      <c r="H27" s="53">
        <f t="shared" si="0"/>
        <v>1579.4</v>
      </c>
      <c r="J27" s="49"/>
      <c r="K27" s="50"/>
      <c r="L27" s="50"/>
      <c r="M27" s="50"/>
      <c r="N27" s="50"/>
      <c r="O27" s="50"/>
      <c r="P27" s="50"/>
      <c r="Q27" s="50"/>
      <c r="R27" s="50"/>
    </row>
    <row r="28" spans="1:18" x14ac:dyDescent="0.15">
      <c r="A28" s="61"/>
      <c r="B28" s="35" t="s">
        <v>31</v>
      </c>
      <c r="C28" s="41">
        <f>C26+C27</f>
        <v>1973</v>
      </c>
      <c r="D28" s="41">
        <f t="shared" ref="D28:G28" si="8">D26+D27</f>
        <v>1967</v>
      </c>
      <c r="E28" s="41">
        <f t="shared" si="8"/>
        <v>2041</v>
      </c>
      <c r="F28" s="41">
        <f t="shared" si="8"/>
        <v>2021</v>
      </c>
      <c r="G28" s="41">
        <f t="shared" si="8"/>
        <v>1905</v>
      </c>
      <c r="H28" s="54">
        <f t="shared" si="0"/>
        <v>1981.4</v>
      </c>
      <c r="J28" s="49"/>
      <c r="K28" s="50"/>
      <c r="L28" s="50"/>
      <c r="M28" s="50"/>
      <c r="N28" s="50"/>
      <c r="O28" s="50"/>
      <c r="P28" s="50"/>
      <c r="Q28" s="50"/>
      <c r="R28" s="50"/>
    </row>
    <row r="29" spans="1:18" x14ac:dyDescent="0.15">
      <c r="A29" s="31"/>
      <c r="B29" s="32"/>
      <c r="C29" s="33"/>
      <c r="D29" s="33"/>
      <c r="E29" s="46"/>
      <c r="F29" s="46"/>
      <c r="G29" s="46"/>
      <c r="H29" s="34"/>
      <c r="J29" s="49"/>
      <c r="K29" s="50"/>
      <c r="L29" s="50"/>
      <c r="M29" s="50"/>
      <c r="N29" s="50"/>
      <c r="O29" s="50"/>
      <c r="P29" s="50"/>
      <c r="Q29" s="50"/>
      <c r="R29" s="50"/>
    </row>
    <row r="30" spans="1:18" x14ac:dyDescent="0.15">
      <c r="A30" s="28"/>
      <c r="B30" s="49"/>
      <c r="C30" s="26"/>
      <c r="D30" s="26"/>
      <c r="E30" s="26"/>
      <c r="F30" s="26"/>
      <c r="G30" s="26"/>
      <c r="H30" s="50"/>
      <c r="J30" s="49"/>
      <c r="K30" s="17"/>
      <c r="L30" s="17"/>
      <c r="M30" s="17"/>
      <c r="N30" s="17"/>
      <c r="O30" s="17"/>
      <c r="P30" s="17"/>
      <c r="Q30" s="17"/>
      <c r="R30" s="50"/>
    </row>
    <row r="31" spans="1:18" x14ac:dyDescent="0.15">
      <c r="A31" s="28"/>
      <c r="B31" s="49"/>
      <c r="C31" s="26"/>
      <c r="D31" s="26"/>
      <c r="E31" s="26"/>
      <c r="F31" s="26"/>
      <c r="G31" s="26"/>
      <c r="H31" s="50"/>
      <c r="J31" s="49"/>
      <c r="K31" s="17"/>
      <c r="L31" s="17"/>
      <c r="M31" s="17"/>
      <c r="N31" s="17"/>
      <c r="O31" s="17"/>
      <c r="P31" s="17"/>
      <c r="Q31" s="17"/>
      <c r="R31" s="50"/>
    </row>
    <row r="32" spans="1:18" x14ac:dyDescent="0.15">
      <c r="A32" s="28"/>
      <c r="B32" s="49"/>
      <c r="C32" s="26"/>
      <c r="D32" s="26"/>
      <c r="E32" s="26"/>
      <c r="F32" s="26"/>
      <c r="G32" s="26"/>
      <c r="H32" s="50"/>
      <c r="J32" s="49"/>
      <c r="K32" s="17"/>
      <c r="L32" s="17"/>
      <c r="M32" s="17"/>
      <c r="N32" s="17"/>
      <c r="O32" s="17"/>
      <c r="P32" s="17"/>
      <c r="Q32" s="17"/>
      <c r="R32" s="50"/>
    </row>
    <row r="33" spans="1:18" x14ac:dyDescent="0.15">
      <c r="A33" s="50"/>
      <c r="B33" s="25"/>
      <c r="C33" s="26"/>
      <c r="D33" s="26"/>
      <c r="E33" s="26"/>
      <c r="F33" s="26"/>
      <c r="G33" s="26"/>
      <c r="H33" s="50"/>
      <c r="J33" s="49"/>
      <c r="K33" s="17"/>
      <c r="L33" s="17"/>
      <c r="M33" s="17"/>
      <c r="N33" s="17"/>
      <c r="O33" s="17"/>
      <c r="P33" s="17"/>
      <c r="Q33" s="17"/>
      <c r="R33" s="50"/>
    </row>
    <row r="34" spans="1:18" x14ac:dyDescent="0.15">
      <c r="A34" s="50"/>
      <c r="B34" s="25"/>
      <c r="C34" s="26"/>
      <c r="D34" s="26"/>
      <c r="E34" s="26"/>
      <c r="F34" s="26"/>
      <c r="G34" s="26"/>
      <c r="H34" s="50"/>
      <c r="J34" s="49"/>
      <c r="K34" s="17"/>
      <c r="L34" s="17"/>
      <c r="M34" s="17"/>
      <c r="N34" s="17"/>
      <c r="O34" s="17"/>
      <c r="P34" s="17"/>
      <c r="Q34" s="17"/>
      <c r="R34" s="50"/>
    </row>
    <row r="35" spans="1:18" x14ac:dyDescent="0.15">
      <c r="A35" s="50"/>
      <c r="B35" s="25"/>
      <c r="C35" s="26"/>
      <c r="D35" s="26"/>
      <c r="E35" s="26"/>
      <c r="F35" s="26"/>
      <c r="G35" s="26"/>
      <c r="H35" s="50"/>
      <c r="J35" s="49"/>
      <c r="K35" s="18"/>
      <c r="L35" s="18"/>
      <c r="M35" s="18"/>
      <c r="N35" s="18"/>
      <c r="O35" s="18"/>
      <c r="P35" s="18"/>
      <c r="Q35" s="18"/>
      <c r="R35" s="50"/>
    </row>
    <row r="36" spans="1:18" x14ac:dyDescent="0.15">
      <c r="A36" s="50"/>
      <c r="B36" s="50"/>
      <c r="C36" s="50"/>
      <c r="D36" s="50"/>
      <c r="E36" s="50"/>
      <c r="F36" s="50"/>
      <c r="G36" s="50"/>
      <c r="H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x14ac:dyDescent="0.15">
      <c r="A37" s="56"/>
      <c r="B37" s="49"/>
      <c r="C37" s="26"/>
      <c r="D37" s="26"/>
      <c r="E37" s="26"/>
      <c r="F37" s="26"/>
      <c r="G37" s="26"/>
      <c r="H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x14ac:dyDescent="0.15">
      <c r="A38" s="57"/>
      <c r="B38" s="49"/>
      <c r="C38" s="26"/>
      <c r="D38" s="26"/>
      <c r="E38" s="26"/>
      <c r="F38" s="26"/>
      <c r="G38" s="26"/>
      <c r="H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x14ac:dyDescent="0.15">
      <c r="A39" s="57"/>
      <c r="B39" s="49"/>
      <c r="C39" s="26"/>
      <c r="D39" s="26"/>
      <c r="E39" s="26"/>
      <c r="F39" s="26"/>
      <c r="G39" s="26"/>
      <c r="H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x14ac:dyDescent="0.15">
      <c r="A40" s="57"/>
      <c r="B40" s="49"/>
      <c r="C40" s="26"/>
      <c r="D40" s="26"/>
      <c r="E40" s="26"/>
      <c r="F40" s="26"/>
      <c r="G40" s="26"/>
      <c r="H40" s="50"/>
      <c r="R40" s="50"/>
    </row>
    <row r="41" spans="1:18" x14ac:dyDescent="0.15">
      <c r="A41" s="57"/>
      <c r="B41" s="49"/>
      <c r="C41" s="26"/>
      <c r="D41" s="26"/>
      <c r="E41" s="26"/>
      <c r="F41" s="26"/>
      <c r="G41" s="26"/>
      <c r="H41" s="50"/>
      <c r="R41" s="50"/>
    </row>
    <row r="42" spans="1:18" x14ac:dyDescent="0.15">
      <c r="A42" s="57"/>
      <c r="B42" s="49"/>
      <c r="C42" s="26"/>
      <c r="D42" s="26"/>
      <c r="E42" s="26"/>
      <c r="F42" s="26"/>
      <c r="G42" s="26"/>
      <c r="H42" s="50"/>
    </row>
    <row r="43" spans="1:18" x14ac:dyDescent="0.15">
      <c r="A43" s="50"/>
      <c r="B43" s="25"/>
      <c r="C43" s="26"/>
      <c r="D43" s="26"/>
      <c r="E43" s="26"/>
      <c r="F43" s="26"/>
      <c r="G43" s="26"/>
      <c r="H43" s="50"/>
    </row>
    <row r="44" spans="1:18" x14ac:dyDescent="0.15">
      <c r="A44" s="50"/>
      <c r="B44" s="25"/>
      <c r="C44" s="26"/>
      <c r="D44" s="26"/>
      <c r="E44" s="26"/>
      <c r="F44" s="26"/>
      <c r="G44" s="26"/>
      <c r="H44" s="50"/>
    </row>
    <row r="45" spans="1:18" x14ac:dyDescent="0.15">
      <c r="A45" s="50"/>
      <c r="B45" s="25"/>
      <c r="C45" s="26"/>
      <c r="D45" s="26"/>
      <c r="E45" s="26"/>
      <c r="F45" s="26"/>
      <c r="G45" s="26"/>
      <c r="H45" s="50"/>
    </row>
    <row r="46" spans="1:18" x14ac:dyDescent="0.15">
      <c r="A46" s="50"/>
      <c r="B46" s="50"/>
      <c r="C46" s="50"/>
      <c r="D46" s="50"/>
      <c r="E46" s="50"/>
      <c r="F46" s="50"/>
      <c r="G46" s="50"/>
      <c r="H46" s="50"/>
    </row>
    <row r="47" spans="1:18" x14ac:dyDescent="0.15">
      <c r="A47" s="56"/>
      <c r="B47" s="49"/>
      <c r="C47" s="26"/>
      <c r="D47" s="26"/>
      <c r="E47" s="26"/>
      <c r="F47" s="26"/>
      <c r="G47" s="26"/>
      <c r="H47" s="50"/>
    </row>
    <row r="48" spans="1:18" x14ac:dyDescent="0.15">
      <c r="A48" s="57"/>
      <c r="B48" s="49"/>
      <c r="C48" s="26"/>
      <c r="D48" s="26"/>
      <c r="E48" s="26"/>
      <c r="F48" s="26"/>
      <c r="G48" s="26"/>
      <c r="H48" s="50"/>
    </row>
    <row r="49" spans="1:8" x14ac:dyDescent="0.15">
      <c r="A49" s="57"/>
      <c r="B49" s="49"/>
      <c r="C49" s="26"/>
      <c r="D49" s="26"/>
      <c r="E49" s="26"/>
      <c r="F49" s="26"/>
      <c r="G49" s="26"/>
      <c r="H49" s="50"/>
    </row>
    <row r="50" spans="1:8" x14ac:dyDescent="0.15">
      <c r="A50" s="57"/>
      <c r="B50" s="49"/>
      <c r="C50" s="26"/>
      <c r="D50" s="26"/>
      <c r="E50" s="26"/>
      <c r="F50" s="26"/>
      <c r="G50" s="26"/>
      <c r="H50" s="50"/>
    </row>
    <row r="51" spans="1:8" x14ac:dyDescent="0.15">
      <c r="A51" s="57"/>
      <c r="B51" s="49"/>
      <c r="C51" s="26"/>
      <c r="D51" s="26"/>
      <c r="E51" s="26"/>
      <c r="F51" s="26"/>
      <c r="G51" s="26"/>
      <c r="H51" s="50"/>
    </row>
    <row r="52" spans="1:8" x14ac:dyDescent="0.15">
      <c r="A52" s="57"/>
      <c r="B52" s="49"/>
      <c r="C52" s="26"/>
      <c r="D52" s="26"/>
      <c r="E52" s="26"/>
      <c r="F52" s="26"/>
      <c r="G52" s="26"/>
      <c r="H52" s="50"/>
    </row>
    <row r="53" spans="1:8" x14ac:dyDescent="0.15">
      <c r="A53" s="50"/>
      <c r="B53" s="25"/>
      <c r="C53" s="26"/>
      <c r="D53" s="26"/>
      <c r="E53" s="26"/>
      <c r="F53" s="26"/>
      <c r="G53" s="26"/>
      <c r="H53" s="50"/>
    </row>
    <row r="54" spans="1:8" x14ac:dyDescent="0.15">
      <c r="A54" s="50"/>
      <c r="B54" s="25"/>
      <c r="C54" s="26"/>
      <c r="D54" s="26"/>
      <c r="E54" s="26"/>
      <c r="F54" s="26"/>
      <c r="G54" s="26"/>
      <c r="H54" s="50"/>
    </row>
    <row r="55" spans="1:8" x14ac:dyDescent="0.15">
      <c r="A55" s="50"/>
      <c r="B55" s="25"/>
      <c r="C55" s="26"/>
      <c r="D55" s="26"/>
      <c r="E55" s="26"/>
      <c r="F55" s="26"/>
      <c r="G55" s="26"/>
      <c r="H55" s="50"/>
    </row>
    <row r="56" spans="1:8" x14ac:dyDescent="0.15">
      <c r="A56" s="50"/>
      <c r="B56" s="50"/>
      <c r="C56" s="50"/>
      <c r="D56" s="50"/>
      <c r="E56" s="50"/>
      <c r="F56" s="50"/>
      <c r="G56" s="50"/>
      <c r="H56" s="50"/>
    </row>
    <row r="57" spans="1:8" x14ac:dyDescent="0.15">
      <c r="A57" s="50"/>
      <c r="B57" s="50"/>
      <c r="C57" s="50"/>
      <c r="D57" s="50"/>
      <c r="E57" s="50"/>
      <c r="F57" s="50"/>
      <c r="G57" s="50"/>
      <c r="H57" s="50"/>
    </row>
    <row r="58" spans="1:8" x14ac:dyDescent="0.15">
      <c r="A58" s="50"/>
      <c r="B58" s="50"/>
      <c r="C58" s="50"/>
      <c r="D58" s="50"/>
      <c r="E58" s="50"/>
      <c r="F58" s="50"/>
      <c r="G58" s="50"/>
      <c r="H58" s="50"/>
    </row>
    <row r="59" spans="1:8" x14ac:dyDescent="0.15">
      <c r="A59" s="50"/>
      <c r="B59" s="50"/>
      <c r="C59" s="50"/>
      <c r="D59" s="50"/>
      <c r="E59" s="50"/>
      <c r="F59" s="50"/>
      <c r="G59" s="50"/>
      <c r="H59" s="50"/>
    </row>
    <row r="60" spans="1:8" x14ac:dyDescent="0.15">
      <c r="A60" s="50"/>
      <c r="B60" s="50"/>
      <c r="C60" s="50"/>
      <c r="D60" s="50"/>
      <c r="E60" s="50"/>
      <c r="F60" s="50"/>
      <c r="G60" s="50"/>
      <c r="H60" s="50"/>
    </row>
    <row r="61" spans="1:8" x14ac:dyDescent="0.15">
      <c r="A61" s="50"/>
      <c r="B61" s="50"/>
      <c r="C61" s="50"/>
      <c r="D61" s="50"/>
      <c r="E61" s="50"/>
      <c r="F61" s="50"/>
      <c r="G61" s="50"/>
      <c r="H61" s="50"/>
    </row>
    <row r="62" spans="1:8" x14ac:dyDescent="0.15">
      <c r="A62" s="58"/>
      <c r="B62" s="58"/>
      <c r="C62" s="52"/>
      <c r="D62" s="29"/>
      <c r="E62" s="29"/>
      <c r="F62" s="29"/>
      <c r="G62" s="29"/>
      <c r="H62" s="58"/>
    </row>
    <row r="63" spans="1:8" x14ac:dyDescent="0.15">
      <c r="A63" s="58"/>
      <c r="B63" s="57"/>
      <c r="C63" s="52"/>
      <c r="D63" s="52"/>
      <c r="E63" s="52"/>
      <c r="F63" s="52"/>
      <c r="G63" s="52"/>
      <c r="H63" s="58"/>
    </row>
    <row r="64" spans="1:8" x14ac:dyDescent="0.15">
      <c r="A64" s="30"/>
      <c r="B64" s="30"/>
      <c r="C64" s="50"/>
      <c r="D64" s="50"/>
      <c r="E64" s="50"/>
      <c r="F64" s="50"/>
      <c r="G64" s="50"/>
      <c r="H64" s="50"/>
    </row>
    <row r="65" spans="1:8" x14ac:dyDescent="0.15">
      <c r="A65" s="56"/>
      <c r="B65" s="49"/>
      <c r="C65" s="26"/>
      <c r="D65" s="26"/>
      <c r="E65" s="26"/>
      <c r="F65" s="26"/>
      <c r="G65" s="26"/>
      <c r="H65" s="50"/>
    </row>
    <row r="66" spans="1:8" x14ac:dyDescent="0.15">
      <c r="A66" s="57"/>
      <c r="B66" s="49"/>
      <c r="C66" s="26"/>
      <c r="D66" s="26"/>
      <c r="E66" s="26"/>
      <c r="F66" s="26"/>
      <c r="G66" s="26"/>
      <c r="H66" s="50"/>
    </row>
    <row r="67" spans="1:8" x14ac:dyDescent="0.15">
      <c r="A67" s="57"/>
      <c r="B67" s="49"/>
      <c r="C67" s="26"/>
      <c r="D67" s="26"/>
      <c r="E67" s="26"/>
      <c r="F67" s="26"/>
      <c r="G67" s="26"/>
      <c r="H67" s="50"/>
    </row>
    <row r="68" spans="1:8" x14ac:dyDescent="0.15">
      <c r="A68" s="57"/>
      <c r="B68" s="49"/>
      <c r="C68" s="26"/>
      <c r="D68" s="26"/>
      <c r="E68" s="26"/>
      <c r="F68" s="26"/>
      <c r="G68" s="26"/>
      <c r="H68" s="50"/>
    </row>
    <row r="69" spans="1:8" x14ac:dyDescent="0.15">
      <c r="A69" s="57"/>
      <c r="B69" s="49"/>
      <c r="C69" s="26"/>
      <c r="D69" s="26"/>
      <c r="E69" s="26"/>
      <c r="F69" s="26"/>
      <c r="G69" s="26"/>
      <c r="H69" s="50"/>
    </row>
    <row r="70" spans="1:8" x14ac:dyDescent="0.15">
      <c r="A70" s="57"/>
      <c r="B70" s="49"/>
      <c r="C70" s="26"/>
      <c r="D70" s="26"/>
      <c r="E70" s="26"/>
      <c r="F70" s="26"/>
      <c r="G70" s="26"/>
      <c r="H70" s="50"/>
    </row>
    <row r="71" spans="1:8" x14ac:dyDescent="0.15">
      <c r="A71" s="50"/>
      <c r="B71" s="25"/>
      <c r="C71" s="26"/>
      <c r="D71" s="26"/>
      <c r="E71" s="26"/>
      <c r="F71" s="26"/>
      <c r="G71" s="26"/>
      <c r="H71" s="50"/>
    </row>
    <row r="72" spans="1:8" x14ac:dyDescent="0.15">
      <c r="A72" s="50"/>
      <c r="B72" s="25"/>
      <c r="C72" s="26"/>
      <c r="D72" s="26"/>
      <c r="E72" s="26"/>
      <c r="F72" s="26"/>
      <c r="G72" s="26"/>
      <c r="H72" s="50"/>
    </row>
    <row r="73" spans="1:8" x14ac:dyDescent="0.15">
      <c r="A73" s="50"/>
      <c r="B73" s="25"/>
      <c r="C73" s="26"/>
      <c r="D73" s="26"/>
      <c r="E73" s="26"/>
      <c r="F73" s="26"/>
      <c r="G73" s="26"/>
      <c r="H73" s="50"/>
    </row>
    <row r="74" spans="1:8" x14ac:dyDescent="0.15">
      <c r="A74" s="50"/>
      <c r="B74" s="50"/>
      <c r="C74" s="50"/>
      <c r="D74" s="50"/>
      <c r="E74" s="50"/>
      <c r="F74" s="50"/>
      <c r="G74" s="50"/>
      <c r="H74" s="50"/>
    </row>
    <row r="75" spans="1:8" x14ac:dyDescent="0.15">
      <c r="A75" s="50"/>
      <c r="B75" s="50"/>
      <c r="C75" s="50"/>
      <c r="D75" s="50"/>
      <c r="E75" s="50"/>
      <c r="F75" s="50"/>
      <c r="G75" s="50"/>
      <c r="H75" s="50"/>
    </row>
    <row r="76" spans="1:8" x14ac:dyDescent="0.15">
      <c r="A76" s="50"/>
      <c r="B76" s="50"/>
      <c r="C76" s="50"/>
      <c r="D76" s="50"/>
      <c r="E76" s="50"/>
      <c r="F76" s="50"/>
      <c r="G76" s="50"/>
      <c r="H76" s="50"/>
    </row>
    <row r="77" spans="1:8" x14ac:dyDescent="0.15">
      <c r="A77" s="50"/>
      <c r="B77" s="50"/>
      <c r="C77" s="50"/>
      <c r="D77" s="50"/>
      <c r="E77" s="50"/>
      <c r="F77" s="50"/>
      <c r="G77" s="50"/>
      <c r="H77" s="50"/>
    </row>
    <row r="78" spans="1:8" x14ac:dyDescent="0.15">
      <c r="A78" s="50"/>
      <c r="B78" s="50"/>
      <c r="C78" s="50"/>
      <c r="D78" s="50"/>
      <c r="E78" s="50"/>
      <c r="F78" s="50"/>
      <c r="G78" s="50"/>
      <c r="H78" s="50"/>
    </row>
    <row r="79" spans="1:8" x14ac:dyDescent="0.15">
      <c r="A79" s="50"/>
      <c r="B79" s="50"/>
      <c r="C79" s="50"/>
      <c r="D79" s="50"/>
      <c r="E79" s="50"/>
      <c r="F79" s="50"/>
      <c r="G79" s="50"/>
      <c r="H79" s="50"/>
    </row>
    <row r="80" spans="1:8" x14ac:dyDescent="0.15">
      <c r="A80" s="50"/>
      <c r="B80" s="50"/>
      <c r="C80" s="50"/>
      <c r="D80" s="50"/>
      <c r="E80" s="50"/>
      <c r="F80" s="50"/>
      <c r="G80" s="50"/>
      <c r="H80" s="50"/>
    </row>
    <row r="81" spans="1:8" x14ac:dyDescent="0.15">
      <c r="A81" s="58"/>
      <c r="B81" s="58"/>
      <c r="C81" s="52"/>
      <c r="D81" s="29"/>
      <c r="E81" s="29"/>
      <c r="F81" s="29"/>
      <c r="G81" s="29"/>
      <c r="H81" s="58"/>
    </row>
    <row r="82" spans="1:8" x14ac:dyDescent="0.15">
      <c r="A82" s="58"/>
      <c r="B82" s="58"/>
      <c r="C82" s="52"/>
      <c r="D82" s="52"/>
      <c r="E82" s="52"/>
      <c r="F82" s="52"/>
      <c r="G82" s="52"/>
      <c r="H82" s="58"/>
    </row>
    <row r="83" spans="1:8" x14ac:dyDescent="0.15">
      <c r="A83" s="30"/>
      <c r="B83" s="30"/>
      <c r="C83" s="50"/>
      <c r="D83" s="50"/>
      <c r="E83" s="50"/>
      <c r="F83" s="50"/>
      <c r="G83" s="50"/>
      <c r="H83" s="50"/>
    </row>
    <row r="84" spans="1:8" x14ac:dyDescent="0.15">
      <c r="A84" s="56"/>
      <c r="B84" s="49"/>
      <c r="C84" s="26"/>
      <c r="D84" s="26"/>
      <c r="E84" s="26"/>
      <c r="F84" s="26"/>
      <c r="G84" s="26"/>
      <c r="H84" s="50"/>
    </row>
    <row r="85" spans="1:8" x14ac:dyDescent="0.15">
      <c r="A85" s="57"/>
      <c r="B85" s="49"/>
      <c r="C85" s="26"/>
      <c r="D85" s="26"/>
      <c r="E85" s="26"/>
      <c r="F85" s="26"/>
      <c r="G85" s="26"/>
      <c r="H85" s="50"/>
    </row>
    <row r="86" spans="1:8" x14ac:dyDescent="0.15">
      <c r="A86" s="57"/>
      <c r="B86" s="49"/>
      <c r="C86" s="26"/>
      <c r="D86" s="26"/>
      <c r="E86" s="26"/>
      <c r="F86" s="26"/>
      <c r="G86" s="26"/>
      <c r="H86" s="50"/>
    </row>
    <row r="87" spans="1:8" x14ac:dyDescent="0.15">
      <c r="A87" s="57"/>
      <c r="B87" s="49"/>
      <c r="C87" s="26"/>
      <c r="D87" s="26"/>
      <c r="E87" s="26"/>
      <c r="F87" s="26"/>
      <c r="G87" s="26"/>
      <c r="H87" s="50"/>
    </row>
    <row r="88" spans="1:8" x14ac:dyDescent="0.15">
      <c r="A88" s="57"/>
      <c r="B88" s="49"/>
      <c r="C88" s="26"/>
      <c r="D88" s="26"/>
      <c r="E88" s="26"/>
      <c r="F88" s="26"/>
      <c r="G88" s="26"/>
      <c r="H88" s="50"/>
    </row>
    <row r="89" spans="1:8" x14ac:dyDescent="0.15">
      <c r="A89" s="57"/>
      <c r="B89" s="49"/>
      <c r="C89" s="26"/>
      <c r="D89" s="26"/>
      <c r="E89" s="26"/>
      <c r="F89" s="26"/>
      <c r="G89" s="26"/>
      <c r="H89" s="50"/>
    </row>
    <row r="90" spans="1:8" x14ac:dyDescent="0.15">
      <c r="A90" s="50"/>
      <c r="B90" s="25"/>
      <c r="C90" s="26"/>
      <c r="D90" s="26"/>
      <c r="E90" s="26"/>
      <c r="F90" s="26"/>
      <c r="G90" s="26"/>
      <c r="H90" s="50"/>
    </row>
    <row r="91" spans="1:8" x14ac:dyDescent="0.15">
      <c r="A91" s="50"/>
      <c r="B91" s="25"/>
      <c r="C91" s="26"/>
      <c r="D91" s="26"/>
      <c r="E91" s="26"/>
      <c r="F91" s="26"/>
      <c r="G91" s="26"/>
      <c r="H91" s="50"/>
    </row>
    <row r="92" spans="1:8" x14ac:dyDescent="0.15">
      <c r="A92" s="50"/>
      <c r="B92" s="25"/>
      <c r="C92" s="39"/>
      <c r="D92" s="39"/>
      <c r="E92" s="39"/>
      <c r="F92" s="39"/>
      <c r="G92" s="39"/>
      <c r="H92" s="27"/>
    </row>
    <row r="93" spans="1:8" x14ac:dyDescent="0.15">
      <c r="A93" s="27"/>
      <c r="B93" s="27"/>
      <c r="C93" s="27"/>
      <c r="D93" s="27"/>
      <c r="E93" s="27"/>
      <c r="F93" s="27"/>
      <c r="G93" s="27"/>
      <c r="H93" s="27"/>
    </row>
  </sheetData>
  <mergeCells count="20">
    <mergeCell ref="A84:A89"/>
    <mergeCell ref="A62:B62"/>
    <mergeCell ref="H62:H63"/>
    <mergeCell ref="A63:B63"/>
    <mergeCell ref="A65:A70"/>
    <mergeCell ref="A81:B81"/>
    <mergeCell ref="H81:H82"/>
    <mergeCell ref="A82:B82"/>
    <mergeCell ref="A47:A52"/>
    <mergeCell ref="A5:B5"/>
    <mergeCell ref="H5:H6"/>
    <mergeCell ref="A6:B6"/>
    <mergeCell ref="A8:A10"/>
    <mergeCell ref="A11:A13"/>
    <mergeCell ref="A14:A16"/>
    <mergeCell ref="A17:A19"/>
    <mergeCell ref="A20:A22"/>
    <mergeCell ref="A23:A25"/>
    <mergeCell ref="A26:A28"/>
    <mergeCell ref="A37:A42"/>
  </mergeCells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showRuler="0" workbookViewId="0"/>
  </sheetViews>
  <sheetFormatPr baseColWidth="10" defaultColWidth="10.6640625" defaultRowHeight="13" x14ac:dyDescent="0.15"/>
  <cols>
    <col min="1" max="1" width="19.83203125" bestFit="1" customWidth="1"/>
  </cols>
  <sheetData>
    <row r="1" spans="1:4" ht="28" x14ac:dyDescent="0.15">
      <c r="A1" s="69" t="s">
        <v>35</v>
      </c>
      <c r="B1" s="7" t="s">
        <v>16</v>
      </c>
      <c r="C1" s="7" t="s">
        <v>17</v>
      </c>
      <c r="D1" s="7" t="s">
        <v>18</v>
      </c>
    </row>
    <row r="2" spans="1:4" ht="28" x14ac:dyDescent="0.15">
      <c r="A2" s="5" t="s">
        <v>19</v>
      </c>
      <c r="B2" s="10">
        <f>'Bachelor''s'!P$10</f>
        <v>0.62767898035010605</v>
      </c>
      <c r="C2" s="10">
        <f>'Master''s'!P10</f>
        <v>0.60896822409806983</v>
      </c>
      <c r="D2" s="10">
        <f>PhD!P10</f>
        <v>0.53252326534548433</v>
      </c>
    </row>
    <row r="3" spans="1:4" ht="14" x14ac:dyDescent="0.15">
      <c r="A3" s="5" t="s">
        <v>5</v>
      </c>
      <c r="B3" s="10">
        <f>'Bachelor''s'!L$10</f>
        <v>0.50464471448103143</v>
      </c>
      <c r="C3" s="10">
        <f>'Master''s'!L10</f>
        <v>0.4548497713912476</v>
      </c>
      <c r="D3" s="10">
        <f>PhD!L10</f>
        <v>0.39170173592845875</v>
      </c>
    </row>
    <row r="4" spans="1:4" ht="28" x14ac:dyDescent="0.15">
      <c r="A4" s="5" t="s">
        <v>20</v>
      </c>
      <c r="B4" s="10">
        <f>'Bachelor''s'!N$10</f>
        <v>0.41325898782571147</v>
      </c>
      <c r="C4" s="10">
        <f>'Master''s'!N10</f>
        <v>0.42826755297050267</v>
      </c>
      <c r="D4" s="10">
        <f>PhD!N10</f>
        <v>0.28446877534468779</v>
      </c>
    </row>
    <row r="5" spans="1:4" ht="14" x14ac:dyDescent="0.15">
      <c r="A5" s="5" t="s">
        <v>4</v>
      </c>
      <c r="B5" s="10">
        <f>'Bachelor''s'!K$10</f>
        <v>0.35755983654407469</v>
      </c>
      <c r="C5" s="10">
        <f>'Master''s'!K10</f>
        <v>0.38400000000000001</v>
      </c>
      <c r="D5" s="10">
        <f>PhD!K10</f>
        <v>0.37916219119226635</v>
      </c>
    </row>
    <row r="6" spans="1:4" ht="14" x14ac:dyDescent="0.15">
      <c r="A6" s="5" t="s">
        <v>12</v>
      </c>
      <c r="B6" s="10">
        <f>'Bachelor''s'!Q$10</f>
        <v>0.22287053217361544</v>
      </c>
      <c r="C6" s="10">
        <f>'Master''s'!Q10</f>
        <v>0.29311934562119429</v>
      </c>
      <c r="D6" s="10">
        <f>PhD!Q10</f>
        <v>0.24048956137241367</v>
      </c>
    </row>
    <row r="7" spans="1:4" ht="14" x14ac:dyDescent="0.15">
      <c r="A7" s="5" t="s">
        <v>11</v>
      </c>
      <c r="B7" s="10">
        <f>'Bachelor''s'!M$10</f>
        <v>0.2176640926640927</v>
      </c>
      <c r="C7" s="10">
        <f>'Master''s'!M10</f>
        <v>0.23088181485547019</v>
      </c>
      <c r="D7" s="10">
        <f>PhD!M10</f>
        <v>0.20288684768345613</v>
      </c>
    </row>
    <row r="8" spans="1:4" ht="28" x14ac:dyDescent="0.15">
      <c r="A8" s="5" t="s">
        <v>15</v>
      </c>
      <c r="B8" s="10">
        <f>'Bachelor''s'!O10</f>
        <v>0.2053107635413986</v>
      </c>
      <c r="C8" s="10">
        <f>'Master''s'!O10</f>
        <v>0.32058660215822077</v>
      </c>
      <c r="D8" s="10">
        <f>PhD!O10</f>
        <v>0.21915972820365584</v>
      </c>
    </row>
  </sheetData>
  <sortState xmlns:xlrd2="http://schemas.microsoft.com/office/spreadsheetml/2017/richdata2" ref="A2:D8">
    <sortCondition descending="1" ref="B2:B8"/>
  </sortState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Bachelor's</vt:lpstr>
      <vt:lpstr>Master's</vt:lpstr>
      <vt:lpstr>PhD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2020-08-03T18:26:54Z</cp:lastPrinted>
  <dcterms:created xsi:type="dcterms:W3CDTF">2014-06-04T14:32:14Z</dcterms:created>
  <dcterms:modified xsi:type="dcterms:W3CDTF">2022-08-10T14:09:02Z</dcterms:modified>
</cp:coreProperties>
</file>