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6FBB202A-3F5F-484A-86F3-DBC333A1EDD4}" xr6:coauthVersionLast="47" xr6:coauthVersionMax="47" xr10:uidLastSave="{00000000-0000-0000-0000-000000000000}"/>
  <bookViews>
    <workbookView xWindow="-36680" yWindow="-3100" windowWidth="27800" windowHeight="1518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3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D38" i="1"/>
  <c r="D39" i="1"/>
  <c r="D40" i="1"/>
  <c r="D41" i="1"/>
  <c r="D42" i="1"/>
  <c r="D43" i="1"/>
  <c r="D44" i="1"/>
  <c r="D45" i="1"/>
  <c r="H45" i="1" s="1"/>
  <c r="D46" i="1"/>
  <c r="H46" i="1" s="1"/>
  <c r="D47" i="1"/>
  <c r="H47" i="1" s="1"/>
  <c r="D48" i="1"/>
  <c r="H48" i="1" s="1"/>
  <c r="D49" i="1"/>
  <c r="D50" i="1"/>
  <c r="D51" i="1"/>
  <c r="H51" i="1" s="1"/>
  <c r="D52" i="1"/>
  <c r="D53" i="1"/>
  <c r="H53" i="1" s="1"/>
  <c r="D54" i="1"/>
  <c r="H54" i="1" s="1"/>
  <c r="D55" i="1"/>
  <c r="D56" i="1"/>
  <c r="H56" i="1" s="1"/>
  <c r="D57" i="1"/>
  <c r="D58" i="1"/>
  <c r="D59" i="1"/>
  <c r="D60" i="1"/>
  <c r="D61" i="1"/>
  <c r="H61" i="1" s="1"/>
  <c r="D62" i="1"/>
  <c r="D63" i="1"/>
  <c r="H63" i="1" s="1"/>
  <c r="B65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10" i="1"/>
  <c r="D11" i="1"/>
  <c r="D12" i="1"/>
  <c r="D13" i="1"/>
  <c r="D14" i="1"/>
  <c r="H14" i="1" s="1"/>
  <c r="D15" i="1"/>
  <c r="H15" i="1" s="1"/>
  <c r="D16" i="1"/>
  <c r="D17" i="1"/>
  <c r="D18" i="1"/>
  <c r="D19" i="1"/>
  <c r="D20" i="1"/>
  <c r="D21" i="1"/>
  <c r="D22" i="1"/>
  <c r="H22" i="1" s="1"/>
  <c r="D23" i="1"/>
  <c r="H23" i="1" s="1"/>
  <c r="D24" i="1"/>
  <c r="D25" i="1"/>
  <c r="D26" i="1"/>
  <c r="D27" i="1"/>
  <c r="D28" i="1"/>
  <c r="D29" i="1"/>
  <c r="D30" i="1"/>
  <c r="H30" i="1" s="1"/>
  <c r="D31" i="1"/>
  <c r="H31" i="1" s="1"/>
  <c r="D32" i="1"/>
  <c r="D33" i="1"/>
  <c r="D34" i="1"/>
  <c r="D35" i="1"/>
  <c r="D36" i="1"/>
  <c r="D37" i="1"/>
  <c r="G9" i="1"/>
  <c r="D9" i="1"/>
  <c r="H9" i="1" s="1"/>
  <c r="A65" i="1"/>
  <c r="A64" i="1"/>
  <c r="H57" i="1" l="1"/>
  <c r="H43" i="1"/>
  <c r="H55" i="1"/>
  <c r="H32" i="1"/>
  <c r="H24" i="1"/>
  <c r="H16" i="1"/>
  <c r="H41" i="1"/>
  <c r="H40" i="1"/>
  <c r="H39" i="1"/>
  <c r="H60" i="1"/>
  <c r="B64" i="1"/>
  <c r="H62" i="1"/>
  <c r="H59" i="1"/>
  <c r="H49" i="1"/>
  <c r="H37" i="1"/>
  <c r="H29" i="1"/>
  <c r="H21" i="1"/>
  <c r="H13" i="1"/>
  <c r="H52" i="1"/>
  <c r="H44" i="1"/>
  <c r="H33" i="1"/>
  <c r="H25" i="1"/>
  <c r="H17" i="1"/>
  <c r="H42" i="1"/>
  <c r="H28" i="1"/>
  <c r="H50" i="1"/>
  <c r="H58" i="1"/>
  <c r="H36" i="1"/>
  <c r="H20" i="1"/>
  <c r="H12" i="1"/>
  <c r="H38" i="1"/>
  <c r="H35" i="1"/>
  <c r="H27" i="1"/>
  <c r="H19" i="1"/>
  <c r="H11" i="1"/>
  <c r="H34" i="1"/>
  <c r="H26" i="1"/>
  <c r="H18" i="1"/>
  <c r="H10" i="1"/>
</calcChain>
</file>

<file path=xl/sharedStrings.xml><?xml version="1.0" encoding="utf-8"?>
<sst xmlns="http://schemas.openxmlformats.org/spreadsheetml/2006/main" count="26" uniqueCount="21">
  <si>
    <t>Academic Discipline, Detailed (standardized): Physics</t>
  </si>
  <si>
    <t>Citizenship (standardized): U.S. Citizens and Permanent Residents, Temporary Residents</t>
  </si>
  <si>
    <t>Citizenship (standardized)</t>
  </si>
  <si>
    <t>U.S. Citizens and Permanent Residents</t>
  </si>
  <si>
    <t>Temporary Residents</t>
  </si>
  <si>
    <t/>
  </si>
  <si>
    <t>Number of Doctorate Recipients by Baccalaureate Institution (Sum)</t>
  </si>
  <si>
    <t>Year</t>
  </si>
  <si>
    <t>Notes:</t>
  </si>
  <si>
    <t>The following selection groups were used in the table:</t>
  </si>
  <si>
    <t>Total</t>
  </si>
  <si>
    <t>**Degrees/Awards Conferred-2nd Major data was not available until 2001.</t>
  </si>
  <si>
    <t xml:space="preserve">***Data for the recent expansion of the definition of "physics" is unavailable for before 1995. 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</si>
  <si>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</si>
  <si>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Overall Total</t>
  </si>
  <si>
    <t>Degrees/Awards Conferred by Race (NCES population of institutions) (Sum)</t>
  </si>
  <si>
    <t>Degrees/Awards Conferred by Race-2nd Major (NCES population of institutions) (Sum)</t>
  </si>
  <si>
    <t>Year: 1966 - 2020</t>
  </si>
  <si>
    <t>Academic Discipline (as defined since 1995 from 6-digit Classification of Instructional Program (CIP)):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</si>
  <si>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Level of Degree or Other Award: Doctorate Degree-Research/Scholarship</t>
  </si>
  <si>
    <t>*Data from 1966-1994 come from the NSF Survey of Earned Doctorates (SED), and data since 1995 come from IPEDS.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</si>
</sst>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3" fontId="0" fillId="0" borderId="0" xfId="0" applyNumberFormat="1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/>
    <xf numFmtId="9" fontId="0" fillId="0" borderId="0" xfId="5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/>
    <xf numFmtId="0" fontId="1" fillId="0" borderId="0" xfId="0" applyNumberFormat="1" applyFont="1" applyFill="1" applyBorder="1" applyAlignment="1">
      <alignment horizontal="left" vertical="center"/>
    </xf>
    <xf numFmtId="9" fontId="1" fillId="0" borderId="0" xfId="5" applyFont="1" applyBorder="1"/>
    <xf numFmtId="0" fontId="1" fillId="0" borderId="0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0" fontId="0" fillId="0" borderId="11" xfId="0" applyBorder="1"/>
    <xf numFmtId="3" fontId="0" fillId="0" borderId="5" xfId="0" applyNumberFormat="1" applyBorder="1"/>
    <xf numFmtId="0" fontId="1" fillId="2" borderId="2" xfId="0" applyFon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0" fontId="0" fillId="2" borderId="12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Physics PhDs by Citizenship</a:t>
            </a:r>
          </a:p>
        </c:rich>
      </c:tx>
      <c:layout>
        <c:manualLayout>
          <c:xMode val="edge"/>
          <c:yMode val="edge"/>
          <c:x val="0.36890933641305196"/>
          <c:y val="3.48279698733310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5203913076469"/>
          <c:y val="0.13448750427935638"/>
          <c:w val="0.85191795123849001"/>
          <c:h val="0.74678859979459089"/>
        </c:manualLayout>
      </c:layout>
      <c:scatterChart>
        <c:scatterStyle val="lineMarker"/>
        <c:varyColors val="0"/>
        <c:ser>
          <c:idx val="2"/>
          <c:order val="0"/>
          <c:tx>
            <c:v> Total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Data!$A$9:$A$63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Data!$H$9:$H$63</c:f>
              <c:numCache>
                <c:formatCode>#,##0</c:formatCode>
                <c:ptCount val="55"/>
                <c:pt idx="0">
                  <c:v>961</c:v>
                </c:pt>
                <c:pt idx="1">
                  <c:v>1216</c:v>
                </c:pt>
                <c:pt idx="2">
                  <c:v>1310</c:v>
                </c:pt>
                <c:pt idx="3">
                  <c:v>1319</c:v>
                </c:pt>
                <c:pt idx="4">
                  <c:v>1531</c:v>
                </c:pt>
                <c:pt idx="5">
                  <c:v>1602</c:v>
                </c:pt>
                <c:pt idx="6">
                  <c:v>1488</c:v>
                </c:pt>
                <c:pt idx="7">
                  <c:v>1442</c:v>
                </c:pt>
                <c:pt idx="8">
                  <c:v>1158</c:v>
                </c:pt>
                <c:pt idx="9">
                  <c:v>1151</c:v>
                </c:pt>
                <c:pt idx="10">
                  <c:v>1073</c:v>
                </c:pt>
                <c:pt idx="11">
                  <c:v>1010</c:v>
                </c:pt>
                <c:pt idx="12">
                  <c:v>911</c:v>
                </c:pt>
                <c:pt idx="13">
                  <c:v>965</c:v>
                </c:pt>
                <c:pt idx="14">
                  <c:v>838</c:v>
                </c:pt>
                <c:pt idx="15">
                  <c:v>872</c:v>
                </c:pt>
                <c:pt idx="16">
                  <c:v>885</c:v>
                </c:pt>
                <c:pt idx="17">
                  <c:v>904</c:v>
                </c:pt>
                <c:pt idx="18">
                  <c:v>950</c:v>
                </c:pt>
                <c:pt idx="19">
                  <c:v>939</c:v>
                </c:pt>
                <c:pt idx="20">
                  <c:v>996</c:v>
                </c:pt>
                <c:pt idx="21">
                  <c:v>1067</c:v>
                </c:pt>
                <c:pt idx="22">
                  <c:v>1088</c:v>
                </c:pt>
                <c:pt idx="23">
                  <c:v>1061</c:v>
                </c:pt>
                <c:pt idx="24">
                  <c:v>1234</c:v>
                </c:pt>
                <c:pt idx="25">
                  <c:v>1266</c:v>
                </c:pt>
                <c:pt idx="26">
                  <c:v>1375</c:v>
                </c:pt>
                <c:pt idx="27">
                  <c:v>1358</c:v>
                </c:pt>
                <c:pt idx="28">
                  <c:v>1518</c:v>
                </c:pt>
                <c:pt idx="29">
                  <c:v>1484</c:v>
                </c:pt>
                <c:pt idx="30">
                  <c:v>1531</c:v>
                </c:pt>
                <c:pt idx="31">
                  <c:v>1468</c:v>
                </c:pt>
                <c:pt idx="32">
                  <c:v>1432</c:v>
                </c:pt>
                <c:pt idx="33">
                  <c:v>1303</c:v>
                </c:pt>
                <c:pt idx="34">
                  <c:v>1249</c:v>
                </c:pt>
                <c:pt idx="35">
                  <c:v>1206</c:v>
                </c:pt>
                <c:pt idx="36">
                  <c:v>1117</c:v>
                </c:pt>
                <c:pt idx="37">
                  <c:v>1140</c:v>
                </c:pt>
                <c:pt idx="38">
                  <c:v>1161</c:v>
                </c:pt>
                <c:pt idx="39">
                  <c:v>1310</c:v>
                </c:pt>
                <c:pt idx="40">
                  <c:v>1392</c:v>
                </c:pt>
                <c:pt idx="41">
                  <c:v>1504</c:v>
                </c:pt>
                <c:pt idx="42">
                  <c:v>1586</c:v>
                </c:pt>
                <c:pt idx="43">
                  <c:v>1645</c:v>
                </c:pt>
                <c:pt idx="44">
                  <c:v>1634</c:v>
                </c:pt>
                <c:pt idx="45">
                  <c:v>1762</c:v>
                </c:pt>
                <c:pt idx="46">
                  <c:v>1842</c:v>
                </c:pt>
                <c:pt idx="47">
                  <c:v>1861</c:v>
                </c:pt>
                <c:pt idx="48">
                  <c:v>1881</c:v>
                </c:pt>
                <c:pt idx="49">
                  <c:v>1951</c:v>
                </c:pt>
                <c:pt idx="50">
                  <c:v>1973</c:v>
                </c:pt>
                <c:pt idx="51">
                  <c:v>1967</c:v>
                </c:pt>
                <c:pt idx="52">
                  <c:v>2041</c:v>
                </c:pt>
                <c:pt idx="53">
                  <c:v>2021</c:v>
                </c:pt>
                <c:pt idx="54">
                  <c:v>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44-3B41-B08B-FA357B0AAC9D}"/>
            </c:ext>
          </c:extLst>
        </c:ser>
        <c:ser>
          <c:idx val="0"/>
          <c:order val="1"/>
          <c:tx>
            <c:v> Domestic</c:v>
          </c:tx>
          <c:spPr>
            <a:ln w="4762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54"/>
              <c:layout>
                <c:manualLayout>
                  <c:x val="-7.0388960680967727E-2"/>
                  <c:y val="-6.6605501700260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5B-1241-BB64-5BDB1475FB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Data!$A$9:$A$63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Data!$D$9:$D$63</c:f>
              <c:numCache>
                <c:formatCode>#,##0</c:formatCode>
                <c:ptCount val="55"/>
                <c:pt idx="0">
                  <c:v>840</c:v>
                </c:pt>
                <c:pt idx="1">
                  <c:v>1068</c:v>
                </c:pt>
                <c:pt idx="2">
                  <c:v>1170</c:v>
                </c:pt>
                <c:pt idx="3">
                  <c:v>1170</c:v>
                </c:pt>
                <c:pt idx="4">
                  <c:v>1354</c:v>
                </c:pt>
                <c:pt idx="5">
                  <c:v>1419</c:v>
                </c:pt>
                <c:pt idx="6">
                  <c:v>1287</c:v>
                </c:pt>
                <c:pt idx="7">
                  <c:v>1211</c:v>
                </c:pt>
                <c:pt idx="8">
                  <c:v>936</c:v>
                </c:pt>
                <c:pt idx="9">
                  <c:v>927</c:v>
                </c:pt>
                <c:pt idx="10">
                  <c:v>859</c:v>
                </c:pt>
                <c:pt idx="11">
                  <c:v>812</c:v>
                </c:pt>
                <c:pt idx="12">
                  <c:v>742</c:v>
                </c:pt>
                <c:pt idx="13">
                  <c:v>770</c:v>
                </c:pt>
                <c:pt idx="14">
                  <c:v>657</c:v>
                </c:pt>
                <c:pt idx="15">
                  <c:v>674</c:v>
                </c:pt>
                <c:pt idx="16">
                  <c:v>652</c:v>
                </c:pt>
                <c:pt idx="17">
                  <c:v>659</c:v>
                </c:pt>
                <c:pt idx="18">
                  <c:v>696</c:v>
                </c:pt>
                <c:pt idx="19">
                  <c:v>662</c:v>
                </c:pt>
                <c:pt idx="20">
                  <c:v>644</c:v>
                </c:pt>
                <c:pt idx="21">
                  <c:v>686</c:v>
                </c:pt>
                <c:pt idx="22">
                  <c:v>683</c:v>
                </c:pt>
                <c:pt idx="23">
                  <c:v>656</c:v>
                </c:pt>
                <c:pt idx="24">
                  <c:v>726</c:v>
                </c:pt>
                <c:pt idx="25">
                  <c:v>739</c:v>
                </c:pt>
                <c:pt idx="26">
                  <c:v>792</c:v>
                </c:pt>
                <c:pt idx="27">
                  <c:v>806</c:v>
                </c:pt>
                <c:pt idx="28">
                  <c:v>1045</c:v>
                </c:pt>
                <c:pt idx="29">
                  <c:v>937</c:v>
                </c:pt>
                <c:pt idx="30">
                  <c:v>944</c:v>
                </c:pt>
                <c:pt idx="31">
                  <c:v>903</c:v>
                </c:pt>
                <c:pt idx="32">
                  <c:v>860</c:v>
                </c:pt>
                <c:pt idx="33">
                  <c:v>766</c:v>
                </c:pt>
                <c:pt idx="34">
                  <c:v>736</c:v>
                </c:pt>
                <c:pt idx="35">
                  <c:v>699</c:v>
                </c:pt>
                <c:pt idx="36">
                  <c:v>616</c:v>
                </c:pt>
                <c:pt idx="37">
                  <c:v>619</c:v>
                </c:pt>
                <c:pt idx="38">
                  <c:v>591</c:v>
                </c:pt>
                <c:pt idx="39">
                  <c:v>613</c:v>
                </c:pt>
                <c:pt idx="40">
                  <c:v>669</c:v>
                </c:pt>
                <c:pt idx="41">
                  <c:v>730</c:v>
                </c:pt>
                <c:pt idx="42">
                  <c:v>807</c:v>
                </c:pt>
                <c:pt idx="43">
                  <c:v>823</c:v>
                </c:pt>
                <c:pt idx="44">
                  <c:v>854</c:v>
                </c:pt>
                <c:pt idx="45">
                  <c:v>981</c:v>
                </c:pt>
                <c:pt idx="46">
                  <c:v>1039</c:v>
                </c:pt>
                <c:pt idx="47">
                  <c:v>1044</c:v>
                </c:pt>
                <c:pt idx="48">
                  <c:v>1017</c:v>
                </c:pt>
                <c:pt idx="49">
                  <c:v>1101</c:v>
                </c:pt>
                <c:pt idx="50">
                  <c:v>1127</c:v>
                </c:pt>
                <c:pt idx="51">
                  <c:v>1097</c:v>
                </c:pt>
                <c:pt idx="52">
                  <c:v>1127</c:v>
                </c:pt>
                <c:pt idx="53">
                  <c:v>1130</c:v>
                </c:pt>
                <c:pt idx="54">
                  <c:v>1095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4-3B41-B08B-FA357B0AAC9D}"/>
            </c:ext>
          </c:extLst>
        </c:ser>
        <c:ser>
          <c:idx val="1"/>
          <c:order val="2"/>
          <c:tx>
            <c:v> International</c:v>
          </c:tx>
          <c:spPr>
            <a:ln>
              <a:prstDash val="solid"/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5B-1241-BB64-5BDB1475FBF8}"/>
                </c:ext>
              </c:extLst>
            </c:dLbl>
            <c:dLbl>
              <c:idx val="54"/>
              <c:layout>
                <c:manualLayout>
                  <c:x val="-6.9008784981340901E-2"/>
                  <c:y val="5.853210755477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5B-1241-BB64-5BDB1475FB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Data!$A$9:$A$63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Data!$G$9:$G$63</c:f>
              <c:numCache>
                <c:formatCode>#,##0</c:formatCode>
                <c:ptCount val="55"/>
                <c:pt idx="0">
                  <c:v>121</c:v>
                </c:pt>
                <c:pt idx="1">
                  <c:v>148</c:v>
                </c:pt>
                <c:pt idx="2">
                  <c:v>140</c:v>
                </c:pt>
                <c:pt idx="3">
                  <c:v>149</c:v>
                </c:pt>
                <c:pt idx="4">
                  <c:v>177</c:v>
                </c:pt>
                <c:pt idx="5">
                  <c:v>183</c:v>
                </c:pt>
                <c:pt idx="6">
                  <c:v>201</c:v>
                </c:pt>
                <c:pt idx="7">
                  <c:v>231</c:v>
                </c:pt>
                <c:pt idx="8">
                  <c:v>222</c:v>
                </c:pt>
                <c:pt idx="9">
                  <c:v>224</c:v>
                </c:pt>
                <c:pt idx="10">
                  <c:v>214</c:v>
                </c:pt>
                <c:pt idx="11">
                  <c:v>198</c:v>
                </c:pt>
                <c:pt idx="12">
                  <c:v>169</c:v>
                </c:pt>
                <c:pt idx="13">
                  <c:v>195</c:v>
                </c:pt>
                <c:pt idx="14">
                  <c:v>181</c:v>
                </c:pt>
                <c:pt idx="15">
                  <c:v>198</c:v>
                </c:pt>
                <c:pt idx="16">
                  <c:v>233</c:v>
                </c:pt>
                <c:pt idx="17">
                  <c:v>245</c:v>
                </c:pt>
                <c:pt idx="18">
                  <c:v>254</c:v>
                </c:pt>
                <c:pt idx="19">
                  <c:v>277</c:v>
                </c:pt>
                <c:pt idx="20">
                  <c:v>352</c:v>
                </c:pt>
                <c:pt idx="21">
                  <c:v>381</c:v>
                </c:pt>
                <c:pt idx="22">
                  <c:v>405</c:v>
                </c:pt>
                <c:pt idx="23">
                  <c:v>405</c:v>
                </c:pt>
                <c:pt idx="24">
                  <c:v>508</c:v>
                </c:pt>
                <c:pt idx="25">
                  <c:v>527</c:v>
                </c:pt>
                <c:pt idx="26">
                  <c:v>583</c:v>
                </c:pt>
                <c:pt idx="27">
                  <c:v>552</c:v>
                </c:pt>
                <c:pt idx="28">
                  <c:v>473</c:v>
                </c:pt>
                <c:pt idx="29">
                  <c:v>547</c:v>
                </c:pt>
                <c:pt idx="30">
                  <c:v>587</c:v>
                </c:pt>
                <c:pt idx="31">
                  <c:v>565</c:v>
                </c:pt>
                <c:pt idx="32">
                  <c:v>572</c:v>
                </c:pt>
                <c:pt idx="33">
                  <c:v>537</c:v>
                </c:pt>
                <c:pt idx="34">
                  <c:v>513</c:v>
                </c:pt>
                <c:pt idx="35">
                  <c:v>507</c:v>
                </c:pt>
                <c:pt idx="36">
                  <c:v>501</c:v>
                </c:pt>
                <c:pt idx="37">
                  <c:v>521</c:v>
                </c:pt>
                <c:pt idx="38">
                  <c:v>570</c:v>
                </c:pt>
                <c:pt idx="39">
                  <c:v>697</c:v>
                </c:pt>
                <c:pt idx="40">
                  <c:v>723</c:v>
                </c:pt>
                <c:pt idx="41">
                  <c:v>774</c:v>
                </c:pt>
                <c:pt idx="42">
                  <c:v>779</c:v>
                </c:pt>
                <c:pt idx="43">
                  <c:v>822</c:v>
                </c:pt>
                <c:pt idx="44">
                  <c:v>780</c:v>
                </c:pt>
                <c:pt idx="45">
                  <c:v>781</c:v>
                </c:pt>
                <c:pt idx="46">
                  <c:v>803</c:v>
                </c:pt>
                <c:pt idx="47">
                  <c:v>817</c:v>
                </c:pt>
                <c:pt idx="48">
                  <c:v>864</c:v>
                </c:pt>
                <c:pt idx="49">
                  <c:v>850</c:v>
                </c:pt>
                <c:pt idx="50">
                  <c:v>846</c:v>
                </c:pt>
                <c:pt idx="51">
                  <c:v>870</c:v>
                </c:pt>
                <c:pt idx="52">
                  <c:v>914</c:v>
                </c:pt>
                <c:pt idx="53">
                  <c:v>891</c:v>
                </c:pt>
                <c:pt idx="54">
                  <c:v>810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44-3B41-B08B-FA357B0A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26024"/>
        <c:axId val="-2138849736"/>
      </c:scatterChart>
      <c:valAx>
        <c:axId val="2146226024"/>
        <c:scaling>
          <c:orientation val="minMax"/>
          <c:max val="2020"/>
          <c:min val="200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8849736"/>
        <c:crosses val="autoZero"/>
        <c:crossBetween val="midCat"/>
      </c:valAx>
      <c:valAx>
        <c:axId val="-2138849736"/>
        <c:scaling>
          <c:orientation val="minMax"/>
          <c:max val="2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6226024"/>
        <c:crosses val="autoZero"/>
        <c:crossBetween val="midCat"/>
        <c:majorUnit val="50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1215166457340019"/>
          <c:y val="0.14963765876019683"/>
          <c:w val="0.15513772577691123"/>
          <c:h val="0.13555038060173169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0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727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0.52434</cdr:x>
      <cdr:y>0.9524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3385" y="5548394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0.16186</cdr:x>
      <cdr:y>0</cdr:y>
    </cdr:from>
    <cdr:to>
      <cdr:x>0.25624</cdr:x>
      <cdr:y>0.12112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89386" y="0"/>
          <a:ext cx="868459" cy="76212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workbookViewId="0"/>
  </sheetViews>
  <sheetFormatPr baseColWidth="10" defaultColWidth="8.83203125" defaultRowHeight="13" x14ac:dyDescent="0.15"/>
  <cols>
    <col min="1" max="1" width="24.1640625" customWidth="1"/>
    <col min="2" max="4" width="20" customWidth="1"/>
    <col min="5" max="5" width="20.83203125" customWidth="1"/>
    <col min="6" max="6" width="19.5" customWidth="1"/>
    <col min="7" max="7" width="12.5" customWidth="1"/>
    <col min="8" max="8" width="19.83203125" customWidth="1"/>
    <col min="11" max="11" width="19.5" customWidth="1"/>
    <col min="12" max="12" width="20.5" customWidth="1"/>
    <col min="13" max="13" width="22.1640625" customWidth="1"/>
    <col min="14" max="14" width="18" customWidth="1"/>
    <col min="15" max="15" width="17.83203125" customWidth="1"/>
    <col min="16" max="16" width="17.6640625" customWidth="1"/>
    <col min="17" max="17" width="19" customWidth="1"/>
  </cols>
  <sheetData>
    <row r="1" spans="1:31" x14ac:dyDescent="0.15">
      <c r="A1" s="5" t="s">
        <v>17</v>
      </c>
    </row>
    <row r="2" spans="1:31" x14ac:dyDescent="0.15">
      <c r="A2" s="5" t="s">
        <v>0</v>
      </c>
    </row>
    <row r="3" spans="1:31" x14ac:dyDescent="0.15">
      <c r="A3" s="5" t="s">
        <v>18</v>
      </c>
    </row>
    <row r="4" spans="1:31" x14ac:dyDescent="0.15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15">
      <c r="A5" t="s">
        <v>1</v>
      </c>
    </row>
    <row r="6" spans="1:31" ht="28" customHeight="1" x14ac:dyDescent="0.15">
      <c r="A6" s="1" t="s">
        <v>2</v>
      </c>
      <c r="B6" s="34" t="s">
        <v>3</v>
      </c>
      <c r="C6" s="34"/>
      <c r="D6" s="34"/>
      <c r="E6" s="34" t="s">
        <v>4</v>
      </c>
      <c r="F6" s="34"/>
      <c r="G6" s="34"/>
      <c r="H6" s="1" t="s">
        <v>14</v>
      </c>
    </row>
    <row r="7" spans="1:31" ht="70" x14ac:dyDescent="0.15">
      <c r="A7" s="1" t="s">
        <v>5</v>
      </c>
      <c r="B7" s="20" t="s">
        <v>15</v>
      </c>
      <c r="C7" s="20" t="s">
        <v>16</v>
      </c>
      <c r="D7" s="20" t="s">
        <v>10</v>
      </c>
      <c r="E7" s="20" t="s">
        <v>6</v>
      </c>
      <c r="F7" s="20" t="s">
        <v>15</v>
      </c>
      <c r="G7" s="20" t="s">
        <v>10</v>
      </c>
      <c r="H7" s="1" t="s">
        <v>16</v>
      </c>
    </row>
    <row r="8" spans="1:31" x14ac:dyDescent="0.15">
      <c r="A8" s="29" t="s">
        <v>7</v>
      </c>
      <c r="B8" s="21" t="s">
        <v>5</v>
      </c>
      <c r="C8" s="22"/>
      <c r="D8" s="23"/>
      <c r="E8" s="21" t="s">
        <v>5</v>
      </c>
      <c r="F8" s="22"/>
      <c r="G8" s="23"/>
      <c r="H8" s="2"/>
    </row>
    <row r="9" spans="1:31" x14ac:dyDescent="0.15">
      <c r="A9" s="30">
        <v>1966</v>
      </c>
      <c r="B9" s="24">
        <v>840</v>
      </c>
      <c r="C9" s="7"/>
      <c r="D9" s="25">
        <f>SUM(B9:C9)</f>
        <v>840</v>
      </c>
      <c r="E9" s="24">
        <v>121</v>
      </c>
      <c r="F9" s="7"/>
      <c r="G9" s="25">
        <f>SUM(E9:F9)</f>
        <v>121</v>
      </c>
      <c r="H9" s="3">
        <f>D9+G9</f>
        <v>961</v>
      </c>
    </row>
    <row r="10" spans="1:31" x14ac:dyDescent="0.15">
      <c r="A10" s="30">
        <v>1967</v>
      </c>
      <c r="B10" s="24">
        <v>1068</v>
      </c>
      <c r="C10" s="7"/>
      <c r="D10" s="25">
        <f t="shared" ref="D10:D63" si="0">SUM(B10:C10)</f>
        <v>1068</v>
      </c>
      <c r="E10" s="24">
        <v>148</v>
      </c>
      <c r="F10" s="7"/>
      <c r="G10" s="25">
        <f t="shared" ref="G10:G63" si="1">SUM(E10:F10)</f>
        <v>148</v>
      </c>
      <c r="H10" s="3">
        <f t="shared" ref="H10:H63" si="2">D10+G10</f>
        <v>1216</v>
      </c>
    </row>
    <row r="11" spans="1:31" x14ac:dyDescent="0.15">
      <c r="A11" s="30">
        <v>1968</v>
      </c>
      <c r="B11" s="24">
        <v>1170</v>
      </c>
      <c r="C11" s="7"/>
      <c r="D11" s="25">
        <f t="shared" si="0"/>
        <v>1170</v>
      </c>
      <c r="E11" s="24">
        <v>140</v>
      </c>
      <c r="F11" s="7"/>
      <c r="G11" s="25">
        <f t="shared" si="1"/>
        <v>140</v>
      </c>
      <c r="H11" s="3">
        <f t="shared" si="2"/>
        <v>1310</v>
      </c>
    </row>
    <row r="12" spans="1:31" x14ac:dyDescent="0.15">
      <c r="A12" s="30">
        <v>1969</v>
      </c>
      <c r="B12" s="24">
        <v>1170</v>
      </c>
      <c r="C12" s="7"/>
      <c r="D12" s="25">
        <f t="shared" si="0"/>
        <v>1170</v>
      </c>
      <c r="E12" s="24">
        <v>149</v>
      </c>
      <c r="F12" s="7"/>
      <c r="G12" s="25">
        <f t="shared" si="1"/>
        <v>149</v>
      </c>
      <c r="H12" s="3">
        <f t="shared" si="2"/>
        <v>1319</v>
      </c>
    </row>
    <row r="13" spans="1:31" x14ac:dyDescent="0.15">
      <c r="A13" s="30">
        <v>1970</v>
      </c>
      <c r="B13" s="24">
        <v>1354</v>
      </c>
      <c r="C13" s="7"/>
      <c r="D13" s="25">
        <f t="shared" si="0"/>
        <v>1354</v>
      </c>
      <c r="E13" s="24">
        <v>177</v>
      </c>
      <c r="F13" s="7"/>
      <c r="G13" s="25">
        <f t="shared" si="1"/>
        <v>177</v>
      </c>
      <c r="H13" s="3">
        <f t="shared" si="2"/>
        <v>1531</v>
      </c>
    </row>
    <row r="14" spans="1:31" x14ac:dyDescent="0.15">
      <c r="A14" s="30">
        <v>1971</v>
      </c>
      <c r="B14" s="24">
        <v>1419</v>
      </c>
      <c r="C14" s="7"/>
      <c r="D14" s="25">
        <f t="shared" si="0"/>
        <v>1419</v>
      </c>
      <c r="E14" s="24">
        <v>183</v>
      </c>
      <c r="F14" s="7"/>
      <c r="G14" s="25">
        <f t="shared" si="1"/>
        <v>183</v>
      </c>
      <c r="H14" s="3">
        <f t="shared" si="2"/>
        <v>1602</v>
      </c>
    </row>
    <row r="15" spans="1:31" x14ac:dyDescent="0.15">
      <c r="A15" s="30">
        <v>1972</v>
      </c>
      <c r="B15" s="24">
        <v>1287</v>
      </c>
      <c r="C15" s="7"/>
      <c r="D15" s="25">
        <f t="shared" si="0"/>
        <v>1287</v>
      </c>
      <c r="E15" s="24">
        <v>201</v>
      </c>
      <c r="F15" s="7"/>
      <c r="G15" s="25">
        <f t="shared" si="1"/>
        <v>201</v>
      </c>
      <c r="H15" s="3">
        <f t="shared" si="2"/>
        <v>1488</v>
      </c>
    </row>
    <row r="16" spans="1:31" x14ac:dyDescent="0.15">
      <c r="A16" s="30">
        <v>1973</v>
      </c>
      <c r="B16" s="24">
        <v>1211</v>
      </c>
      <c r="C16" s="7"/>
      <c r="D16" s="25">
        <f t="shared" si="0"/>
        <v>1211</v>
      </c>
      <c r="E16" s="24">
        <v>231</v>
      </c>
      <c r="F16" s="7"/>
      <c r="G16" s="25">
        <f t="shared" si="1"/>
        <v>231</v>
      </c>
      <c r="H16" s="3">
        <f t="shared" si="2"/>
        <v>1442</v>
      </c>
    </row>
    <row r="17" spans="1:8" x14ac:dyDescent="0.15">
      <c r="A17" s="30">
        <v>1974</v>
      </c>
      <c r="B17" s="24">
        <v>936</v>
      </c>
      <c r="C17" s="7"/>
      <c r="D17" s="25">
        <f t="shared" si="0"/>
        <v>936</v>
      </c>
      <c r="E17" s="24">
        <v>222</v>
      </c>
      <c r="F17" s="7"/>
      <c r="G17" s="25">
        <f t="shared" si="1"/>
        <v>222</v>
      </c>
      <c r="H17" s="3">
        <f t="shared" si="2"/>
        <v>1158</v>
      </c>
    </row>
    <row r="18" spans="1:8" x14ac:dyDescent="0.15">
      <c r="A18" s="30">
        <v>1975</v>
      </c>
      <c r="B18" s="24">
        <v>927</v>
      </c>
      <c r="C18" s="7"/>
      <c r="D18" s="25">
        <f t="shared" si="0"/>
        <v>927</v>
      </c>
      <c r="E18" s="24">
        <v>224</v>
      </c>
      <c r="F18" s="7"/>
      <c r="G18" s="25">
        <f t="shared" si="1"/>
        <v>224</v>
      </c>
      <c r="H18" s="3">
        <f t="shared" si="2"/>
        <v>1151</v>
      </c>
    </row>
    <row r="19" spans="1:8" x14ac:dyDescent="0.15">
      <c r="A19" s="30">
        <v>1976</v>
      </c>
      <c r="B19" s="24">
        <v>859</v>
      </c>
      <c r="C19" s="7"/>
      <c r="D19" s="25">
        <f t="shared" si="0"/>
        <v>859</v>
      </c>
      <c r="E19" s="24">
        <v>214</v>
      </c>
      <c r="F19" s="7"/>
      <c r="G19" s="25">
        <f t="shared" si="1"/>
        <v>214</v>
      </c>
      <c r="H19" s="3">
        <f t="shared" si="2"/>
        <v>1073</v>
      </c>
    </row>
    <row r="20" spans="1:8" x14ac:dyDescent="0.15">
      <c r="A20" s="30">
        <v>1977</v>
      </c>
      <c r="B20" s="24">
        <v>812</v>
      </c>
      <c r="C20" s="7"/>
      <c r="D20" s="25">
        <f t="shared" si="0"/>
        <v>812</v>
      </c>
      <c r="E20" s="24">
        <v>198</v>
      </c>
      <c r="F20" s="7"/>
      <c r="G20" s="25">
        <f t="shared" si="1"/>
        <v>198</v>
      </c>
      <c r="H20" s="3">
        <f t="shared" si="2"/>
        <v>1010</v>
      </c>
    </row>
    <row r="21" spans="1:8" x14ac:dyDescent="0.15">
      <c r="A21" s="30">
        <v>1978</v>
      </c>
      <c r="B21" s="24">
        <v>742</v>
      </c>
      <c r="C21" s="7"/>
      <c r="D21" s="25">
        <f t="shared" si="0"/>
        <v>742</v>
      </c>
      <c r="E21" s="24">
        <v>169</v>
      </c>
      <c r="F21" s="7"/>
      <c r="G21" s="25">
        <f t="shared" si="1"/>
        <v>169</v>
      </c>
      <c r="H21" s="3">
        <f t="shared" si="2"/>
        <v>911</v>
      </c>
    </row>
    <row r="22" spans="1:8" x14ac:dyDescent="0.15">
      <c r="A22" s="30">
        <v>1979</v>
      </c>
      <c r="B22" s="24">
        <v>770</v>
      </c>
      <c r="C22" s="7"/>
      <c r="D22" s="25">
        <f t="shared" si="0"/>
        <v>770</v>
      </c>
      <c r="E22" s="24">
        <v>195</v>
      </c>
      <c r="F22" s="7"/>
      <c r="G22" s="25">
        <f t="shared" si="1"/>
        <v>195</v>
      </c>
      <c r="H22" s="3">
        <f t="shared" si="2"/>
        <v>965</v>
      </c>
    </row>
    <row r="23" spans="1:8" x14ac:dyDescent="0.15">
      <c r="A23" s="30">
        <v>1980</v>
      </c>
      <c r="B23" s="24">
        <v>657</v>
      </c>
      <c r="C23" s="7"/>
      <c r="D23" s="25">
        <f t="shared" si="0"/>
        <v>657</v>
      </c>
      <c r="E23" s="24">
        <v>181</v>
      </c>
      <c r="F23" s="7"/>
      <c r="G23" s="25">
        <f t="shared" si="1"/>
        <v>181</v>
      </c>
      <c r="H23" s="3">
        <f t="shared" si="2"/>
        <v>838</v>
      </c>
    </row>
    <row r="24" spans="1:8" x14ac:dyDescent="0.15">
      <c r="A24" s="30">
        <v>1981</v>
      </c>
      <c r="B24" s="24">
        <v>674</v>
      </c>
      <c r="C24" s="7"/>
      <c r="D24" s="25">
        <f t="shared" si="0"/>
        <v>674</v>
      </c>
      <c r="E24" s="24">
        <v>198</v>
      </c>
      <c r="F24" s="7"/>
      <c r="G24" s="25">
        <f t="shared" si="1"/>
        <v>198</v>
      </c>
      <c r="H24" s="3">
        <f t="shared" si="2"/>
        <v>872</v>
      </c>
    </row>
    <row r="25" spans="1:8" x14ac:dyDescent="0.15">
      <c r="A25" s="30">
        <v>1982</v>
      </c>
      <c r="B25" s="24">
        <v>652</v>
      </c>
      <c r="C25" s="7"/>
      <c r="D25" s="25">
        <f t="shared" si="0"/>
        <v>652</v>
      </c>
      <c r="E25" s="24">
        <v>233</v>
      </c>
      <c r="F25" s="7"/>
      <c r="G25" s="25">
        <f t="shared" si="1"/>
        <v>233</v>
      </c>
      <c r="H25" s="3">
        <f t="shared" si="2"/>
        <v>885</v>
      </c>
    </row>
    <row r="26" spans="1:8" x14ac:dyDescent="0.15">
      <c r="A26" s="30">
        <v>1983</v>
      </c>
      <c r="B26" s="24">
        <v>659</v>
      </c>
      <c r="C26" s="7"/>
      <c r="D26" s="25">
        <f t="shared" si="0"/>
        <v>659</v>
      </c>
      <c r="E26" s="24">
        <v>245</v>
      </c>
      <c r="F26" s="7"/>
      <c r="G26" s="25">
        <f t="shared" si="1"/>
        <v>245</v>
      </c>
      <c r="H26" s="3">
        <f t="shared" si="2"/>
        <v>904</v>
      </c>
    </row>
    <row r="27" spans="1:8" x14ac:dyDescent="0.15">
      <c r="A27" s="30">
        <v>1984</v>
      </c>
      <c r="B27" s="24">
        <v>696</v>
      </c>
      <c r="C27" s="7"/>
      <c r="D27" s="25">
        <f t="shared" si="0"/>
        <v>696</v>
      </c>
      <c r="E27" s="24">
        <v>254</v>
      </c>
      <c r="F27" s="7"/>
      <c r="G27" s="25">
        <f t="shared" si="1"/>
        <v>254</v>
      </c>
      <c r="H27" s="3">
        <f t="shared" si="2"/>
        <v>950</v>
      </c>
    </row>
    <row r="28" spans="1:8" x14ac:dyDescent="0.15">
      <c r="A28" s="30">
        <v>1985</v>
      </c>
      <c r="B28" s="24">
        <v>662</v>
      </c>
      <c r="C28" s="7"/>
      <c r="D28" s="25">
        <f t="shared" si="0"/>
        <v>662</v>
      </c>
      <c r="E28" s="24">
        <v>277</v>
      </c>
      <c r="F28" s="7"/>
      <c r="G28" s="25">
        <f t="shared" si="1"/>
        <v>277</v>
      </c>
      <c r="H28" s="3">
        <f t="shared" si="2"/>
        <v>939</v>
      </c>
    </row>
    <row r="29" spans="1:8" x14ac:dyDescent="0.15">
      <c r="A29" s="30">
        <v>1986</v>
      </c>
      <c r="B29" s="24">
        <v>644</v>
      </c>
      <c r="C29" s="7"/>
      <c r="D29" s="25">
        <f t="shared" si="0"/>
        <v>644</v>
      </c>
      <c r="E29" s="24">
        <v>352</v>
      </c>
      <c r="F29" s="7"/>
      <c r="G29" s="25">
        <f t="shared" si="1"/>
        <v>352</v>
      </c>
      <c r="H29" s="3">
        <f t="shared" si="2"/>
        <v>996</v>
      </c>
    </row>
    <row r="30" spans="1:8" x14ac:dyDescent="0.15">
      <c r="A30" s="30">
        <v>1987</v>
      </c>
      <c r="B30" s="24">
        <v>686</v>
      </c>
      <c r="C30" s="7"/>
      <c r="D30" s="25">
        <f t="shared" si="0"/>
        <v>686</v>
      </c>
      <c r="E30" s="24">
        <v>381</v>
      </c>
      <c r="F30" s="7"/>
      <c r="G30" s="25">
        <f t="shared" si="1"/>
        <v>381</v>
      </c>
      <c r="H30" s="3">
        <f t="shared" si="2"/>
        <v>1067</v>
      </c>
    </row>
    <row r="31" spans="1:8" x14ac:dyDescent="0.15">
      <c r="A31" s="30">
        <v>1988</v>
      </c>
      <c r="B31" s="24">
        <v>683</v>
      </c>
      <c r="C31" s="7"/>
      <c r="D31" s="25">
        <f t="shared" si="0"/>
        <v>683</v>
      </c>
      <c r="E31" s="24">
        <v>405</v>
      </c>
      <c r="F31" s="7"/>
      <c r="G31" s="25">
        <f t="shared" si="1"/>
        <v>405</v>
      </c>
      <c r="H31" s="3">
        <f t="shared" si="2"/>
        <v>1088</v>
      </c>
    </row>
    <row r="32" spans="1:8" x14ac:dyDescent="0.15">
      <c r="A32" s="30">
        <v>1989</v>
      </c>
      <c r="B32" s="24">
        <v>656</v>
      </c>
      <c r="C32" s="7"/>
      <c r="D32" s="25">
        <f t="shared" si="0"/>
        <v>656</v>
      </c>
      <c r="E32" s="24">
        <v>405</v>
      </c>
      <c r="F32" s="7"/>
      <c r="G32" s="25">
        <f t="shared" si="1"/>
        <v>405</v>
      </c>
      <c r="H32" s="3">
        <f t="shared" si="2"/>
        <v>1061</v>
      </c>
    </row>
    <row r="33" spans="1:18" x14ac:dyDescent="0.15">
      <c r="A33" s="30">
        <v>1990</v>
      </c>
      <c r="B33" s="24">
        <v>726</v>
      </c>
      <c r="C33" s="7"/>
      <c r="D33" s="25">
        <f t="shared" si="0"/>
        <v>726</v>
      </c>
      <c r="E33" s="24">
        <v>508</v>
      </c>
      <c r="F33" s="7"/>
      <c r="G33" s="25">
        <f t="shared" si="1"/>
        <v>508</v>
      </c>
      <c r="H33" s="3">
        <f t="shared" si="2"/>
        <v>1234</v>
      </c>
    </row>
    <row r="34" spans="1:18" x14ac:dyDescent="0.15">
      <c r="A34" s="30">
        <v>1991</v>
      </c>
      <c r="B34" s="24">
        <v>739</v>
      </c>
      <c r="C34" s="7"/>
      <c r="D34" s="25">
        <f t="shared" si="0"/>
        <v>739</v>
      </c>
      <c r="E34" s="24">
        <v>527</v>
      </c>
      <c r="F34" s="7"/>
      <c r="G34" s="25">
        <f t="shared" si="1"/>
        <v>527</v>
      </c>
      <c r="H34" s="3">
        <f t="shared" si="2"/>
        <v>1266</v>
      </c>
    </row>
    <row r="35" spans="1:18" x14ac:dyDescent="0.15">
      <c r="A35" s="30">
        <v>1992</v>
      </c>
      <c r="B35" s="24">
        <v>792</v>
      </c>
      <c r="C35" s="7"/>
      <c r="D35" s="25">
        <f t="shared" si="0"/>
        <v>792</v>
      </c>
      <c r="E35" s="24">
        <v>583</v>
      </c>
      <c r="F35" s="7"/>
      <c r="G35" s="25">
        <f t="shared" si="1"/>
        <v>583</v>
      </c>
      <c r="H35" s="3">
        <f t="shared" si="2"/>
        <v>1375</v>
      </c>
    </row>
    <row r="36" spans="1:18" x14ac:dyDescent="0.15">
      <c r="A36" s="30">
        <v>1993</v>
      </c>
      <c r="B36" s="24">
        <v>806</v>
      </c>
      <c r="C36" s="7"/>
      <c r="D36" s="25">
        <f t="shared" si="0"/>
        <v>806</v>
      </c>
      <c r="E36" s="24">
        <v>552</v>
      </c>
      <c r="F36" s="7"/>
      <c r="G36" s="25">
        <f t="shared" si="1"/>
        <v>552</v>
      </c>
      <c r="H36" s="3">
        <f t="shared" si="2"/>
        <v>1358</v>
      </c>
    </row>
    <row r="37" spans="1:18" x14ac:dyDescent="0.15">
      <c r="A37" s="30">
        <v>1994</v>
      </c>
      <c r="B37" s="24">
        <v>1045</v>
      </c>
      <c r="C37" s="7"/>
      <c r="D37" s="25">
        <f t="shared" si="0"/>
        <v>1045</v>
      </c>
      <c r="E37" s="24">
        <v>473</v>
      </c>
      <c r="F37" s="7"/>
      <c r="G37" s="25">
        <f t="shared" si="1"/>
        <v>473</v>
      </c>
      <c r="H37" s="3">
        <f t="shared" si="2"/>
        <v>1518</v>
      </c>
    </row>
    <row r="38" spans="1:18" x14ac:dyDescent="0.15">
      <c r="A38" s="30">
        <v>1995</v>
      </c>
      <c r="B38" s="24">
        <v>937</v>
      </c>
      <c r="C38" s="7"/>
      <c r="D38" s="25">
        <f t="shared" si="0"/>
        <v>937</v>
      </c>
      <c r="E38" s="24">
        <v>547</v>
      </c>
      <c r="F38" s="7"/>
      <c r="G38" s="25">
        <f t="shared" si="1"/>
        <v>547</v>
      </c>
      <c r="H38" s="3">
        <f t="shared" si="2"/>
        <v>1484</v>
      </c>
      <c r="K38" s="11"/>
      <c r="L38" s="12"/>
      <c r="M38" s="10"/>
      <c r="N38" s="12"/>
      <c r="O38" s="12"/>
      <c r="P38" s="10"/>
      <c r="Q38" s="12"/>
      <c r="R38" s="12"/>
    </row>
    <row r="39" spans="1:18" x14ac:dyDescent="0.15">
      <c r="A39" s="30">
        <v>1996</v>
      </c>
      <c r="B39" s="24">
        <v>944</v>
      </c>
      <c r="C39" s="7"/>
      <c r="D39" s="25">
        <f t="shared" si="0"/>
        <v>944</v>
      </c>
      <c r="E39" s="24">
        <v>587</v>
      </c>
      <c r="F39" s="7"/>
      <c r="G39" s="25">
        <f t="shared" si="1"/>
        <v>587</v>
      </c>
      <c r="H39" s="3">
        <f t="shared" si="2"/>
        <v>1531</v>
      </c>
      <c r="K39" s="11"/>
      <c r="L39" s="12"/>
      <c r="M39" s="10"/>
      <c r="N39" s="12"/>
      <c r="O39" s="12"/>
      <c r="P39" s="10"/>
      <c r="Q39" s="12"/>
      <c r="R39" s="12"/>
    </row>
    <row r="40" spans="1:18" x14ac:dyDescent="0.15">
      <c r="A40" s="30">
        <v>1997</v>
      </c>
      <c r="B40" s="24">
        <v>903</v>
      </c>
      <c r="C40" s="7"/>
      <c r="D40" s="25">
        <f t="shared" si="0"/>
        <v>903</v>
      </c>
      <c r="E40" s="24">
        <v>565</v>
      </c>
      <c r="F40" s="7"/>
      <c r="G40" s="25">
        <f t="shared" si="1"/>
        <v>565</v>
      </c>
      <c r="H40" s="3">
        <f t="shared" si="2"/>
        <v>1468</v>
      </c>
      <c r="K40" s="11"/>
      <c r="L40" s="12"/>
      <c r="M40" s="10"/>
      <c r="N40" s="12"/>
      <c r="O40" s="12"/>
      <c r="P40" s="10"/>
      <c r="Q40" s="12"/>
      <c r="R40" s="12"/>
    </row>
    <row r="41" spans="1:18" x14ac:dyDescent="0.15">
      <c r="A41" s="30">
        <v>1998</v>
      </c>
      <c r="B41" s="24">
        <v>860</v>
      </c>
      <c r="C41" s="7"/>
      <c r="D41" s="25">
        <f t="shared" si="0"/>
        <v>860</v>
      </c>
      <c r="E41" s="24">
        <v>572</v>
      </c>
      <c r="F41" s="7"/>
      <c r="G41" s="25">
        <f t="shared" si="1"/>
        <v>572</v>
      </c>
      <c r="H41" s="3">
        <f t="shared" si="2"/>
        <v>1432</v>
      </c>
      <c r="K41" s="11"/>
      <c r="L41" s="12"/>
      <c r="M41" s="10"/>
      <c r="N41" s="12"/>
      <c r="O41" s="12"/>
      <c r="P41" s="10"/>
      <c r="Q41" s="12"/>
      <c r="R41" s="12"/>
    </row>
    <row r="42" spans="1:18" x14ac:dyDescent="0.15">
      <c r="A42" s="30">
        <v>1999</v>
      </c>
      <c r="B42" s="24">
        <v>766</v>
      </c>
      <c r="C42" s="7"/>
      <c r="D42" s="25">
        <f t="shared" si="0"/>
        <v>766</v>
      </c>
      <c r="E42" s="24">
        <v>537</v>
      </c>
      <c r="F42" s="7"/>
      <c r="G42" s="25">
        <f t="shared" si="1"/>
        <v>537</v>
      </c>
      <c r="H42" s="3">
        <f t="shared" si="2"/>
        <v>1303</v>
      </c>
      <c r="K42" s="11"/>
      <c r="L42" s="12"/>
      <c r="M42" s="10"/>
      <c r="N42" s="12"/>
      <c r="O42" s="12"/>
      <c r="P42" s="10"/>
      <c r="Q42" s="12"/>
      <c r="R42" s="12"/>
    </row>
    <row r="43" spans="1:18" x14ac:dyDescent="0.15">
      <c r="A43" s="30">
        <v>2000</v>
      </c>
      <c r="B43" s="24">
        <v>736</v>
      </c>
      <c r="C43" s="7"/>
      <c r="D43" s="25">
        <f t="shared" si="0"/>
        <v>736</v>
      </c>
      <c r="E43" s="24">
        <v>513</v>
      </c>
      <c r="F43" s="7"/>
      <c r="G43" s="25">
        <f t="shared" si="1"/>
        <v>513</v>
      </c>
      <c r="H43" s="3">
        <f t="shared" si="2"/>
        <v>1249</v>
      </c>
      <c r="K43" s="11"/>
      <c r="L43" s="12"/>
      <c r="M43" s="10"/>
      <c r="N43" s="12"/>
      <c r="O43" s="12"/>
      <c r="P43" s="10"/>
      <c r="Q43" s="12"/>
      <c r="R43" s="12"/>
    </row>
    <row r="44" spans="1:18" x14ac:dyDescent="0.15">
      <c r="A44" s="30">
        <v>2001</v>
      </c>
      <c r="B44" s="24">
        <v>699</v>
      </c>
      <c r="C44" s="7"/>
      <c r="D44" s="25">
        <f t="shared" si="0"/>
        <v>699</v>
      </c>
      <c r="E44" s="24">
        <v>507</v>
      </c>
      <c r="F44" s="7"/>
      <c r="G44" s="25">
        <f t="shared" si="1"/>
        <v>507</v>
      </c>
      <c r="H44" s="3">
        <f t="shared" si="2"/>
        <v>1206</v>
      </c>
      <c r="K44" s="11"/>
      <c r="L44" s="12"/>
      <c r="M44" s="10"/>
      <c r="N44" s="12"/>
      <c r="O44" s="12"/>
      <c r="P44" s="10"/>
      <c r="Q44" s="12"/>
      <c r="R44" s="12"/>
    </row>
    <row r="45" spans="1:18" x14ac:dyDescent="0.15">
      <c r="A45" s="30">
        <v>2002</v>
      </c>
      <c r="B45" s="24">
        <v>616</v>
      </c>
      <c r="C45" s="7"/>
      <c r="D45" s="25">
        <f t="shared" si="0"/>
        <v>616</v>
      </c>
      <c r="E45" s="24">
        <v>501</v>
      </c>
      <c r="F45" s="7"/>
      <c r="G45" s="25">
        <f t="shared" si="1"/>
        <v>501</v>
      </c>
      <c r="H45" s="3">
        <f t="shared" si="2"/>
        <v>1117</v>
      </c>
      <c r="K45" s="11"/>
      <c r="L45" s="12"/>
      <c r="M45" s="10"/>
      <c r="N45" s="12"/>
      <c r="O45" s="12"/>
      <c r="P45" s="10"/>
      <c r="Q45" s="12"/>
      <c r="R45" s="12"/>
    </row>
    <row r="46" spans="1:18" x14ac:dyDescent="0.15">
      <c r="A46" s="30">
        <v>2003</v>
      </c>
      <c r="B46" s="24">
        <v>619</v>
      </c>
      <c r="C46" s="7"/>
      <c r="D46" s="25">
        <f t="shared" si="0"/>
        <v>619</v>
      </c>
      <c r="E46" s="24">
        <v>520</v>
      </c>
      <c r="F46" s="7">
        <v>1</v>
      </c>
      <c r="G46" s="25">
        <f t="shared" si="1"/>
        <v>521</v>
      </c>
      <c r="H46" s="3">
        <f t="shared" si="2"/>
        <v>1140</v>
      </c>
      <c r="K46" s="11"/>
      <c r="L46" s="12"/>
      <c r="M46" s="10"/>
      <c r="N46" s="12"/>
      <c r="O46" s="12"/>
      <c r="P46" s="12"/>
      <c r="Q46" s="12"/>
      <c r="R46" s="12"/>
    </row>
    <row r="47" spans="1:18" x14ac:dyDescent="0.15">
      <c r="A47" s="30">
        <v>2004</v>
      </c>
      <c r="B47" s="24">
        <v>591</v>
      </c>
      <c r="C47" s="7"/>
      <c r="D47" s="25">
        <f t="shared" si="0"/>
        <v>591</v>
      </c>
      <c r="E47" s="24">
        <v>570</v>
      </c>
      <c r="F47" s="7"/>
      <c r="G47" s="25">
        <f t="shared" si="1"/>
        <v>570</v>
      </c>
      <c r="H47" s="3">
        <f t="shared" si="2"/>
        <v>1161</v>
      </c>
      <c r="K47" s="11"/>
      <c r="L47" s="12"/>
      <c r="M47" s="10"/>
      <c r="N47" s="12"/>
      <c r="O47" s="12"/>
      <c r="P47" s="10"/>
      <c r="Q47" s="12"/>
      <c r="R47" s="12"/>
    </row>
    <row r="48" spans="1:18" x14ac:dyDescent="0.15">
      <c r="A48" s="30">
        <v>2005</v>
      </c>
      <c r="B48" s="24">
        <v>613</v>
      </c>
      <c r="C48" s="7"/>
      <c r="D48" s="25">
        <f t="shared" si="0"/>
        <v>613</v>
      </c>
      <c r="E48" s="24">
        <v>697</v>
      </c>
      <c r="F48" s="7"/>
      <c r="G48" s="25">
        <f t="shared" si="1"/>
        <v>697</v>
      </c>
      <c r="H48" s="3">
        <f t="shared" si="2"/>
        <v>1310</v>
      </c>
      <c r="K48" s="11"/>
      <c r="L48" s="12"/>
      <c r="M48" s="10"/>
      <c r="N48" s="12"/>
      <c r="O48" s="12"/>
      <c r="P48" s="10"/>
      <c r="Q48" s="12"/>
      <c r="R48" s="12"/>
    </row>
    <row r="49" spans="1:18" x14ac:dyDescent="0.15">
      <c r="A49" s="30">
        <v>2006</v>
      </c>
      <c r="B49" s="24">
        <v>669</v>
      </c>
      <c r="C49" s="7"/>
      <c r="D49" s="25">
        <f t="shared" si="0"/>
        <v>669</v>
      </c>
      <c r="E49" s="24">
        <v>723</v>
      </c>
      <c r="F49" s="7"/>
      <c r="G49" s="25">
        <f t="shared" si="1"/>
        <v>723</v>
      </c>
      <c r="H49" s="3">
        <f t="shared" si="2"/>
        <v>1392</v>
      </c>
      <c r="K49" s="11"/>
      <c r="L49" s="12"/>
      <c r="M49" s="10"/>
      <c r="N49" s="12"/>
      <c r="O49" s="12"/>
      <c r="P49" s="10"/>
      <c r="Q49" s="12"/>
      <c r="R49" s="12"/>
    </row>
    <row r="50" spans="1:18" x14ac:dyDescent="0.15">
      <c r="A50" s="30">
        <v>2007</v>
      </c>
      <c r="B50" s="24">
        <v>730</v>
      </c>
      <c r="C50" s="7"/>
      <c r="D50" s="25">
        <f t="shared" si="0"/>
        <v>730</v>
      </c>
      <c r="E50" s="24">
        <v>774</v>
      </c>
      <c r="F50" s="7"/>
      <c r="G50" s="25">
        <f t="shared" si="1"/>
        <v>774</v>
      </c>
      <c r="H50" s="3">
        <f t="shared" si="2"/>
        <v>1504</v>
      </c>
      <c r="K50" s="11"/>
      <c r="L50" s="12"/>
      <c r="M50" s="10"/>
      <c r="N50" s="12"/>
      <c r="O50" s="12"/>
      <c r="P50" s="10"/>
      <c r="Q50" s="12"/>
      <c r="R50" s="12"/>
    </row>
    <row r="51" spans="1:18" x14ac:dyDescent="0.15">
      <c r="A51" s="30">
        <v>2008</v>
      </c>
      <c r="B51" s="24">
        <v>806</v>
      </c>
      <c r="C51" s="7">
        <v>1</v>
      </c>
      <c r="D51" s="25">
        <f t="shared" si="0"/>
        <v>807</v>
      </c>
      <c r="E51" s="24">
        <v>779</v>
      </c>
      <c r="F51" s="7"/>
      <c r="G51" s="25">
        <f t="shared" si="1"/>
        <v>779</v>
      </c>
      <c r="H51" s="3">
        <f t="shared" si="2"/>
        <v>1586</v>
      </c>
      <c r="K51" s="11"/>
      <c r="L51" s="12"/>
      <c r="M51" s="12"/>
      <c r="N51" s="12"/>
      <c r="O51" s="12"/>
      <c r="P51" s="10"/>
      <c r="Q51" s="12"/>
      <c r="R51" s="12"/>
    </row>
    <row r="52" spans="1:18" x14ac:dyDescent="0.15">
      <c r="A52" s="30">
        <v>2009</v>
      </c>
      <c r="B52" s="24">
        <v>822</v>
      </c>
      <c r="C52" s="7">
        <v>1</v>
      </c>
      <c r="D52" s="25">
        <f t="shared" si="0"/>
        <v>823</v>
      </c>
      <c r="E52" s="24">
        <v>822</v>
      </c>
      <c r="F52" s="7"/>
      <c r="G52" s="25">
        <f t="shared" si="1"/>
        <v>822</v>
      </c>
      <c r="H52" s="3">
        <f t="shared" si="2"/>
        <v>1645</v>
      </c>
      <c r="K52" s="11"/>
      <c r="L52" s="12"/>
      <c r="M52" s="12"/>
      <c r="N52" s="12"/>
      <c r="O52" s="12"/>
      <c r="P52" s="10"/>
      <c r="Q52" s="12"/>
      <c r="R52" s="12"/>
    </row>
    <row r="53" spans="1:18" x14ac:dyDescent="0.15">
      <c r="A53" s="30">
        <v>2010</v>
      </c>
      <c r="B53" s="24">
        <v>853</v>
      </c>
      <c r="C53" s="7">
        <v>1</v>
      </c>
      <c r="D53" s="25">
        <f t="shared" si="0"/>
        <v>854</v>
      </c>
      <c r="E53" s="24">
        <v>780</v>
      </c>
      <c r="F53" s="7"/>
      <c r="G53" s="25">
        <f t="shared" si="1"/>
        <v>780</v>
      </c>
      <c r="H53" s="3">
        <f t="shared" si="2"/>
        <v>1634</v>
      </c>
      <c r="K53" s="11"/>
      <c r="L53" s="12"/>
      <c r="M53" s="12"/>
      <c r="N53" s="12"/>
      <c r="O53" s="12"/>
      <c r="P53" s="10"/>
      <c r="Q53" s="12"/>
      <c r="R53" s="12"/>
    </row>
    <row r="54" spans="1:18" x14ac:dyDescent="0.15">
      <c r="A54" s="30">
        <v>2011</v>
      </c>
      <c r="B54" s="24">
        <v>980</v>
      </c>
      <c r="C54" s="7">
        <v>1</v>
      </c>
      <c r="D54" s="25">
        <f t="shared" si="0"/>
        <v>981</v>
      </c>
      <c r="E54" s="24">
        <v>781</v>
      </c>
      <c r="F54" s="7"/>
      <c r="G54" s="25">
        <f t="shared" si="1"/>
        <v>781</v>
      </c>
      <c r="H54" s="3">
        <f t="shared" si="2"/>
        <v>1762</v>
      </c>
      <c r="K54" s="11"/>
      <c r="L54" s="12"/>
      <c r="M54" s="12"/>
      <c r="N54" s="12"/>
      <c r="O54" s="12"/>
      <c r="P54" s="10"/>
      <c r="Q54" s="12"/>
      <c r="R54" s="12"/>
    </row>
    <row r="55" spans="1:18" x14ac:dyDescent="0.15">
      <c r="A55" s="30">
        <v>2012</v>
      </c>
      <c r="B55" s="24">
        <v>1039</v>
      </c>
      <c r="C55" s="7"/>
      <c r="D55" s="25">
        <f t="shared" si="0"/>
        <v>1039</v>
      </c>
      <c r="E55" s="24">
        <v>803</v>
      </c>
      <c r="F55" s="7"/>
      <c r="G55" s="25">
        <f t="shared" si="1"/>
        <v>803</v>
      </c>
      <c r="H55" s="3">
        <f t="shared" si="2"/>
        <v>1842</v>
      </c>
      <c r="K55" s="11"/>
      <c r="L55" s="12"/>
      <c r="M55" s="10"/>
      <c r="N55" s="12"/>
      <c r="O55" s="12"/>
      <c r="P55" s="10"/>
      <c r="Q55" s="12"/>
      <c r="R55" s="12"/>
    </row>
    <row r="56" spans="1:18" x14ac:dyDescent="0.15">
      <c r="A56" s="31">
        <v>2013</v>
      </c>
      <c r="B56" s="24">
        <v>1044</v>
      </c>
      <c r="C56" s="7"/>
      <c r="D56" s="25">
        <f t="shared" si="0"/>
        <v>1044</v>
      </c>
      <c r="E56" s="24">
        <v>817</v>
      </c>
      <c r="F56" s="7"/>
      <c r="G56" s="25">
        <f t="shared" si="1"/>
        <v>817</v>
      </c>
      <c r="H56" s="3">
        <f t="shared" si="2"/>
        <v>1861</v>
      </c>
      <c r="K56" s="11"/>
      <c r="L56" s="12"/>
      <c r="M56" s="10"/>
      <c r="N56" s="12"/>
      <c r="O56" s="12"/>
      <c r="P56" s="10"/>
      <c r="Q56" s="12"/>
      <c r="R56" s="12"/>
    </row>
    <row r="57" spans="1:18" x14ac:dyDescent="0.15">
      <c r="A57" s="32">
        <v>2014</v>
      </c>
      <c r="B57" s="24">
        <v>1017</v>
      </c>
      <c r="C57" s="7"/>
      <c r="D57" s="25">
        <f t="shared" si="0"/>
        <v>1017</v>
      </c>
      <c r="E57" s="24">
        <v>863</v>
      </c>
      <c r="F57" s="7">
        <v>1</v>
      </c>
      <c r="G57" s="25">
        <f t="shared" si="1"/>
        <v>864</v>
      </c>
      <c r="H57" s="3">
        <f t="shared" si="2"/>
        <v>1881</v>
      </c>
      <c r="K57" s="11"/>
      <c r="L57" s="12"/>
      <c r="M57" s="10"/>
      <c r="N57" s="12"/>
      <c r="O57" s="12"/>
      <c r="P57" s="10"/>
      <c r="Q57" s="12"/>
      <c r="R57" s="12"/>
    </row>
    <row r="58" spans="1:18" x14ac:dyDescent="0.15">
      <c r="A58" s="33">
        <v>2015</v>
      </c>
      <c r="B58" s="24">
        <v>1101</v>
      </c>
      <c r="C58" s="7"/>
      <c r="D58" s="25">
        <f t="shared" si="0"/>
        <v>1101</v>
      </c>
      <c r="E58" s="24">
        <v>850</v>
      </c>
      <c r="F58" s="7"/>
      <c r="G58" s="25">
        <f t="shared" si="1"/>
        <v>850</v>
      </c>
      <c r="H58" s="3">
        <f t="shared" si="2"/>
        <v>1951</v>
      </c>
      <c r="K58" s="11"/>
      <c r="L58" s="12"/>
      <c r="M58" s="10"/>
      <c r="N58" s="12"/>
      <c r="O58" s="12"/>
      <c r="P58" s="10"/>
      <c r="Q58" s="12"/>
      <c r="R58" s="12"/>
    </row>
    <row r="59" spans="1:18" x14ac:dyDescent="0.15">
      <c r="A59" s="32">
        <v>2016</v>
      </c>
      <c r="B59" s="24">
        <v>1127</v>
      </c>
      <c r="C59" s="7"/>
      <c r="D59" s="25">
        <f t="shared" si="0"/>
        <v>1127</v>
      </c>
      <c r="E59" s="24">
        <v>846</v>
      </c>
      <c r="F59" s="7"/>
      <c r="G59" s="25">
        <f t="shared" si="1"/>
        <v>846</v>
      </c>
      <c r="H59" s="3">
        <f t="shared" si="2"/>
        <v>1973</v>
      </c>
      <c r="K59" s="11"/>
      <c r="L59" s="12"/>
      <c r="M59" s="10"/>
      <c r="N59" s="12"/>
      <c r="O59" s="12"/>
      <c r="P59" s="10"/>
      <c r="Q59" s="12"/>
      <c r="R59" s="12"/>
    </row>
    <row r="60" spans="1:18" x14ac:dyDescent="0.15">
      <c r="A60" s="32">
        <v>2017</v>
      </c>
      <c r="B60" s="24">
        <v>1097</v>
      </c>
      <c r="C60" s="7"/>
      <c r="D60" s="25">
        <f t="shared" si="0"/>
        <v>1097</v>
      </c>
      <c r="E60" s="24">
        <v>870</v>
      </c>
      <c r="F60" s="7"/>
      <c r="G60" s="25">
        <f t="shared" si="1"/>
        <v>870</v>
      </c>
      <c r="H60" s="3">
        <f t="shared" si="2"/>
        <v>1967</v>
      </c>
      <c r="K60" s="11"/>
      <c r="L60" s="12"/>
      <c r="M60" s="10"/>
      <c r="N60" s="12"/>
      <c r="O60" s="12"/>
      <c r="P60" s="10"/>
      <c r="Q60" s="12"/>
      <c r="R60" s="12"/>
    </row>
    <row r="61" spans="1:18" x14ac:dyDescent="0.15">
      <c r="A61" s="32">
        <v>2018</v>
      </c>
      <c r="B61" s="24">
        <v>1127</v>
      </c>
      <c r="C61" s="7"/>
      <c r="D61" s="25">
        <f t="shared" si="0"/>
        <v>1127</v>
      </c>
      <c r="E61" s="24">
        <v>914</v>
      </c>
      <c r="F61" s="7"/>
      <c r="G61" s="25">
        <f t="shared" si="1"/>
        <v>914</v>
      </c>
      <c r="H61" s="3">
        <f t="shared" si="2"/>
        <v>2041</v>
      </c>
      <c r="K61" s="11"/>
      <c r="L61" s="12"/>
      <c r="M61" s="10"/>
      <c r="N61" s="13"/>
      <c r="O61" s="12"/>
      <c r="P61" s="10"/>
      <c r="Q61" s="12"/>
      <c r="R61" s="13"/>
    </row>
    <row r="62" spans="1:18" x14ac:dyDescent="0.15">
      <c r="A62" s="32">
        <v>2019</v>
      </c>
      <c r="B62" s="24">
        <v>1130</v>
      </c>
      <c r="C62" s="7"/>
      <c r="D62" s="25">
        <f t="shared" si="0"/>
        <v>1130</v>
      </c>
      <c r="E62" s="24">
        <v>891</v>
      </c>
      <c r="F62" s="7"/>
      <c r="G62" s="25">
        <f t="shared" si="1"/>
        <v>891</v>
      </c>
      <c r="H62" s="3">
        <f t="shared" si="2"/>
        <v>2021</v>
      </c>
      <c r="K62" s="11"/>
      <c r="L62" s="12"/>
      <c r="M62" s="15"/>
      <c r="N62" s="13"/>
      <c r="O62" s="12"/>
      <c r="P62" s="15"/>
      <c r="Q62" s="12"/>
      <c r="R62" s="13"/>
    </row>
    <row r="63" spans="1:18" x14ac:dyDescent="0.15">
      <c r="A63" s="32">
        <v>2020</v>
      </c>
      <c r="B63" s="26">
        <v>1095</v>
      </c>
      <c r="C63" s="27"/>
      <c r="D63" s="28">
        <f t="shared" si="0"/>
        <v>1095</v>
      </c>
      <c r="E63" s="26">
        <v>810</v>
      </c>
      <c r="F63" s="27"/>
      <c r="G63" s="28">
        <f t="shared" si="1"/>
        <v>810</v>
      </c>
      <c r="H63" s="3">
        <f t="shared" si="2"/>
        <v>1905</v>
      </c>
      <c r="K63" s="11"/>
      <c r="L63" s="12"/>
      <c r="M63" s="16"/>
      <c r="N63" s="13"/>
      <c r="O63" s="12"/>
      <c r="P63" s="16"/>
      <c r="Q63" s="12"/>
      <c r="R63" s="13"/>
    </row>
    <row r="64" spans="1:18" x14ac:dyDescent="0.15">
      <c r="A64" s="17" t="str">
        <f>_xlfn.CONCAT("Percent domestic (",A63,")")</f>
        <v>Percent domestic (2020)</v>
      </c>
      <c r="B64" s="18">
        <f>D63/H63</f>
        <v>0.57480314960629919</v>
      </c>
      <c r="E64" s="6"/>
      <c r="F64" s="7"/>
      <c r="G64" s="6"/>
      <c r="H64" s="6"/>
      <c r="K64" s="11"/>
      <c r="L64" s="12"/>
      <c r="M64" s="15"/>
      <c r="N64" s="13"/>
      <c r="O64" s="12"/>
      <c r="P64" s="15"/>
      <c r="Q64" s="12"/>
      <c r="R64" s="13"/>
    </row>
    <row r="65" spans="1:25" x14ac:dyDescent="0.15">
      <c r="A65" s="19" t="str">
        <f>_xlfn.CONCAT("Percent international (",A63,")")</f>
        <v>Percent international (2020)</v>
      </c>
      <c r="B65" s="18">
        <f>G63/H63</f>
        <v>0.42519685039370081</v>
      </c>
      <c r="E65" s="6"/>
      <c r="F65" s="7"/>
      <c r="G65" s="6"/>
      <c r="H65" s="6"/>
      <c r="K65" s="11"/>
      <c r="L65" s="12"/>
      <c r="M65" s="16"/>
      <c r="N65" s="13"/>
      <c r="O65" s="12"/>
      <c r="P65" s="16"/>
      <c r="Q65" s="12"/>
      <c r="R65" s="13"/>
    </row>
    <row r="66" spans="1:25" x14ac:dyDescent="0.15">
      <c r="C66" s="19"/>
      <c r="D66" s="18"/>
      <c r="E66" s="6"/>
      <c r="F66" s="7"/>
      <c r="G66" s="6"/>
      <c r="H66" s="6"/>
      <c r="K66" s="11"/>
      <c r="L66" s="12"/>
      <c r="M66" s="16"/>
      <c r="N66" s="13"/>
      <c r="O66" s="12"/>
      <c r="P66" s="16"/>
      <c r="Q66" s="12"/>
      <c r="R66" s="13"/>
    </row>
    <row r="67" spans="1:25" x14ac:dyDescent="0.15">
      <c r="A67" s="19"/>
      <c r="B67" s="18"/>
      <c r="C67" s="19"/>
      <c r="D67" s="18"/>
      <c r="E67" s="6"/>
      <c r="F67" s="7"/>
      <c r="G67" s="6"/>
      <c r="H67" s="6"/>
      <c r="K67" s="11"/>
      <c r="L67" s="12"/>
      <c r="M67" s="16"/>
      <c r="N67" s="13"/>
      <c r="O67" s="12"/>
      <c r="P67" s="16"/>
      <c r="Q67" s="12"/>
      <c r="R67" s="13"/>
    </row>
    <row r="68" spans="1:25" x14ac:dyDescent="0.15">
      <c r="A68" t="s">
        <v>8</v>
      </c>
    </row>
    <row r="69" spans="1:25" x14ac:dyDescent="0.15">
      <c r="A69" t="s">
        <v>9</v>
      </c>
    </row>
    <row r="70" spans="1:25" x14ac:dyDescent="0.15">
      <c r="A70" s="5" t="s">
        <v>13</v>
      </c>
    </row>
    <row r="72" spans="1:25" x14ac:dyDescent="0.1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15">
      <c r="A73" s="5" t="s">
        <v>20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15">
      <c r="A74" s="4" t="s">
        <v>11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15">
      <c r="A75" s="4" t="s">
        <v>12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1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15">
      <c r="K77" s="8"/>
      <c r="L77" s="8"/>
      <c r="M77" s="35"/>
      <c r="N77" s="36"/>
      <c r="O77" s="8"/>
      <c r="P77" s="35"/>
      <c r="Q77" s="36"/>
      <c r="R77" s="10"/>
      <c r="S77" s="10"/>
      <c r="T77" s="10"/>
      <c r="U77" s="10"/>
      <c r="V77" s="10"/>
      <c r="W77" s="10"/>
      <c r="X77" s="10"/>
      <c r="Y77" s="10"/>
    </row>
    <row r="78" spans="1:25" x14ac:dyDescent="0.15">
      <c r="K78" s="8"/>
      <c r="L78" s="8"/>
      <c r="M78" s="8"/>
      <c r="N78" s="8"/>
      <c r="O78" s="8"/>
      <c r="P78" s="8"/>
      <c r="Q78" s="8"/>
      <c r="R78" s="10"/>
      <c r="S78" s="10"/>
      <c r="T78" s="10"/>
      <c r="U78" s="10"/>
      <c r="V78" s="10"/>
      <c r="W78" s="10"/>
      <c r="X78" s="10"/>
      <c r="Y78" s="10"/>
    </row>
    <row r="79" spans="1:25" x14ac:dyDescent="0.15"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15">
      <c r="K80" s="14"/>
      <c r="L80" s="12"/>
      <c r="M80" s="12"/>
      <c r="N80" s="10"/>
      <c r="O80" s="12"/>
      <c r="P80" s="12"/>
      <c r="Q80" s="10"/>
      <c r="R80" s="10"/>
      <c r="S80" s="10"/>
      <c r="T80" s="10"/>
      <c r="U80" s="10"/>
      <c r="V80" s="10"/>
      <c r="W80" s="10"/>
      <c r="X80" s="10"/>
      <c r="Y80" s="10"/>
    </row>
    <row r="81" spans="11:25" x14ac:dyDescent="0.15">
      <c r="K81" s="14"/>
      <c r="L81" s="12"/>
      <c r="M81" s="12"/>
      <c r="N81" s="10"/>
      <c r="O81" s="12"/>
      <c r="P81" s="12"/>
      <c r="Q81" s="10"/>
      <c r="R81" s="10"/>
      <c r="S81" s="10"/>
      <c r="T81" s="10"/>
      <c r="U81" s="10"/>
      <c r="V81" s="10"/>
      <c r="W81" s="10"/>
      <c r="X81" s="10"/>
      <c r="Y81" s="10"/>
    </row>
    <row r="82" spans="11:25" x14ac:dyDescent="0.15">
      <c r="K82" s="14"/>
      <c r="L82" s="12"/>
      <c r="M82" s="12"/>
      <c r="N82" s="10"/>
      <c r="O82" s="12"/>
      <c r="P82" s="12"/>
      <c r="Q82" s="10"/>
      <c r="R82" s="10"/>
      <c r="S82" s="10"/>
      <c r="T82" s="10"/>
      <c r="U82" s="10"/>
      <c r="V82" s="10"/>
      <c r="W82" s="10"/>
      <c r="X82" s="10"/>
      <c r="Y82" s="10"/>
    </row>
    <row r="83" spans="11:25" x14ac:dyDescent="0.15">
      <c r="K83" s="14"/>
      <c r="L83" s="12"/>
      <c r="M83" s="12"/>
      <c r="N83" s="10"/>
      <c r="O83" s="12"/>
      <c r="P83" s="12"/>
      <c r="Q83" s="10"/>
      <c r="R83" s="10"/>
      <c r="S83" s="10"/>
      <c r="T83" s="10"/>
      <c r="U83" s="10"/>
      <c r="V83" s="10"/>
      <c r="W83" s="10"/>
      <c r="X83" s="10"/>
      <c r="Y83" s="10"/>
    </row>
    <row r="84" spans="11:25" x14ac:dyDescent="0.15">
      <c r="K84" s="14"/>
      <c r="L84" s="12"/>
      <c r="M84" s="12"/>
      <c r="N84" s="10"/>
      <c r="O84" s="12"/>
      <c r="P84" s="12"/>
      <c r="Q84" s="10"/>
      <c r="R84" s="10"/>
      <c r="S84" s="10"/>
      <c r="T84" s="10"/>
      <c r="U84" s="10"/>
      <c r="V84" s="10"/>
      <c r="W84" s="10"/>
      <c r="X84" s="10"/>
      <c r="Y84" s="10"/>
    </row>
    <row r="85" spans="11:25" x14ac:dyDescent="0.15">
      <c r="K85" s="14"/>
      <c r="L85" s="12"/>
      <c r="M85" s="12"/>
      <c r="N85" s="10"/>
      <c r="O85" s="12"/>
      <c r="P85" s="12"/>
      <c r="Q85" s="10"/>
      <c r="R85" s="10"/>
      <c r="S85" s="10"/>
      <c r="T85" s="10"/>
      <c r="U85" s="10"/>
      <c r="V85" s="10"/>
      <c r="W85" s="10"/>
      <c r="X85" s="10"/>
      <c r="Y85" s="10"/>
    </row>
    <row r="86" spans="11:25" x14ac:dyDescent="0.15">
      <c r="K86" s="14"/>
      <c r="L86" s="12"/>
      <c r="M86" s="12"/>
      <c r="N86" s="10"/>
      <c r="O86" s="12"/>
      <c r="P86" s="12"/>
      <c r="Q86" s="10"/>
      <c r="R86" s="10"/>
      <c r="S86" s="10"/>
      <c r="T86" s="10"/>
      <c r="U86" s="10"/>
      <c r="V86" s="10"/>
      <c r="W86" s="10"/>
      <c r="X86" s="10"/>
      <c r="Y86" s="10"/>
    </row>
    <row r="87" spans="11:25" x14ac:dyDescent="0.15">
      <c r="K87" s="14"/>
      <c r="L87" s="12"/>
      <c r="M87" s="12"/>
      <c r="N87" s="10"/>
      <c r="O87" s="12"/>
      <c r="P87" s="12"/>
      <c r="Q87" s="10"/>
      <c r="R87" s="10"/>
      <c r="S87" s="10"/>
      <c r="T87" s="10"/>
      <c r="U87" s="10"/>
      <c r="V87" s="10"/>
      <c r="W87" s="10"/>
      <c r="X87" s="10"/>
      <c r="Y87" s="10"/>
    </row>
    <row r="88" spans="11:25" x14ac:dyDescent="0.15">
      <c r="K88" s="14"/>
      <c r="L88" s="12"/>
      <c r="M88" s="12"/>
      <c r="N88" s="10"/>
      <c r="O88" s="12"/>
      <c r="P88" s="12"/>
      <c r="Q88" s="12"/>
      <c r="R88" s="10"/>
      <c r="S88" s="10"/>
      <c r="T88" s="10"/>
      <c r="U88" s="10"/>
      <c r="V88" s="10"/>
      <c r="W88" s="10"/>
      <c r="X88" s="10"/>
      <c r="Y88" s="10"/>
    </row>
    <row r="89" spans="11:25" x14ac:dyDescent="0.15">
      <c r="K89" s="14"/>
      <c r="L89" s="12"/>
      <c r="M89" s="12"/>
      <c r="N89" s="10"/>
      <c r="O89" s="12"/>
      <c r="P89" s="12"/>
      <c r="Q89" s="10"/>
      <c r="R89" s="10"/>
      <c r="S89" s="10"/>
      <c r="T89" s="10"/>
      <c r="U89" s="10"/>
      <c r="V89" s="10"/>
      <c r="W89" s="10"/>
      <c r="X89" s="10"/>
      <c r="Y89" s="10"/>
    </row>
    <row r="90" spans="11:25" x14ac:dyDescent="0.15">
      <c r="K90" s="14"/>
      <c r="L90" s="12"/>
      <c r="M90" s="12"/>
      <c r="N90" s="10"/>
      <c r="O90" s="12"/>
      <c r="P90" s="12"/>
      <c r="Q90" s="10"/>
      <c r="R90" s="10"/>
      <c r="S90" s="10"/>
      <c r="T90" s="10"/>
      <c r="U90" s="10"/>
      <c r="V90" s="10"/>
      <c r="W90" s="10"/>
      <c r="X90" s="10"/>
      <c r="Y90" s="10"/>
    </row>
    <row r="91" spans="11:25" x14ac:dyDescent="0.15">
      <c r="K91" s="14"/>
      <c r="L91" s="12"/>
      <c r="M91" s="12"/>
      <c r="N91" s="10"/>
      <c r="O91" s="12"/>
      <c r="P91" s="12"/>
      <c r="Q91" s="10"/>
      <c r="R91" s="10"/>
      <c r="S91" s="10"/>
      <c r="T91" s="10"/>
      <c r="U91" s="10"/>
      <c r="V91" s="10"/>
      <c r="W91" s="10"/>
      <c r="X91" s="10"/>
      <c r="Y91" s="10"/>
    </row>
    <row r="92" spans="11:25" x14ac:dyDescent="0.15">
      <c r="K92" s="14"/>
      <c r="L92" s="12"/>
      <c r="M92" s="12"/>
      <c r="N92" s="10"/>
      <c r="O92" s="12"/>
      <c r="P92" s="12"/>
      <c r="Q92" s="10"/>
      <c r="R92" s="10"/>
      <c r="S92" s="10"/>
      <c r="T92" s="10"/>
      <c r="U92" s="10"/>
      <c r="V92" s="10"/>
      <c r="W92" s="10"/>
      <c r="X92" s="10"/>
      <c r="Y92" s="10"/>
    </row>
    <row r="93" spans="11:25" x14ac:dyDescent="0.15">
      <c r="K93" s="14"/>
      <c r="L93" s="12"/>
      <c r="M93" s="12"/>
      <c r="N93" s="12"/>
      <c r="O93" s="12"/>
      <c r="P93" s="12"/>
      <c r="Q93" s="10"/>
      <c r="R93" s="10"/>
      <c r="S93" s="10"/>
      <c r="T93" s="10"/>
      <c r="U93" s="10"/>
      <c r="V93" s="10"/>
      <c r="W93" s="10"/>
      <c r="X93" s="10"/>
      <c r="Y93" s="10"/>
    </row>
    <row r="94" spans="11:25" x14ac:dyDescent="0.15">
      <c r="K94" s="14"/>
      <c r="L94" s="12"/>
      <c r="M94" s="12"/>
      <c r="N94" s="12"/>
      <c r="O94" s="12"/>
      <c r="P94" s="12"/>
      <c r="Q94" s="10"/>
      <c r="R94" s="10"/>
      <c r="S94" s="10"/>
      <c r="T94" s="10"/>
      <c r="U94" s="10"/>
      <c r="V94" s="10"/>
      <c r="W94" s="10"/>
      <c r="X94" s="10"/>
      <c r="Y94" s="10"/>
    </row>
    <row r="95" spans="11:25" x14ac:dyDescent="0.15">
      <c r="K95" s="14"/>
      <c r="L95" s="12"/>
      <c r="M95" s="12"/>
      <c r="N95" s="12"/>
      <c r="O95" s="12"/>
      <c r="P95" s="12"/>
      <c r="Q95" s="10"/>
      <c r="R95" s="10"/>
      <c r="S95" s="10"/>
      <c r="T95" s="10"/>
      <c r="U95" s="10"/>
      <c r="V95" s="10"/>
      <c r="W95" s="10"/>
      <c r="X95" s="10"/>
      <c r="Y95" s="10"/>
    </row>
    <row r="96" spans="11:25" x14ac:dyDescent="0.15">
      <c r="K96" s="14"/>
      <c r="L96" s="12"/>
      <c r="M96" s="12"/>
      <c r="N96" s="12"/>
      <c r="O96" s="12"/>
      <c r="P96" s="12"/>
      <c r="Q96" s="10"/>
      <c r="R96" s="10"/>
      <c r="S96" s="10"/>
      <c r="T96" s="10"/>
      <c r="U96" s="10"/>
      <c r="V96" s="10"/>
      <c r="W96" s="10"/>
      <c r="X96" s="10"/>
      <c r="Y96" s="10"/>
    </row>
    <row r="97" spans="11:25" x14ac:dyDescent="0.15">
      <c r="K97" s="14"/>
      <c r="L97" s="12"/>
      <c r="M97" s="12"/>
      <c r="N97" s="10"/>
      <c r="O97" s="12"/>
      <c r="P97" s="12"/>
      <c r="Q97" s="10"/>
      <c r="R97" s="10"/>
      <c r="S97" s="10"/>
      <c r="T97" s="10"/>
      <c r="U97" s="10"/>
      <c r="V97" s="10"/>
      <c r="W97" s="10"/>
      <c r="X97" s="10"/>
      <c r="Y97" s="10"/>
    </row>
    <row r="98" spans="11:25" x14ac:dyDescent="0.15">
      <c r="K98" s="14"/>
      <c r="L98" s="12"/>
      <c r="M98" s="12"/>
      <c r="N98" s="10"/>
      <c r="O98" s="12"/>
      <c r="P98" s="12"/>
      <c r="Q98" s="10"/>
      <c r="R98" s="10"/>
      <c r="S98" s="10"/>
      <c r="T98" s="10"/>
      <c r="U98" s="10"/>
      <c r="V98" s="10"/>
      <c r="W98" s="10"/>
      <c r="X98" s="10"/>
      <c r="Y98" s="10"/>
    </row>
    <row r="99" spans="11:25" x14ac:dyDescent="0.15">
      <c r="K99" s="14"/>
      <c r="L99" s="12"/>
      <c r="M99" s="12"/>
      <c r="N99" s="10"/>
      <c r="O99" s="12"/>
      <c r="P99" s="12"/>
      <c r="Q99" s="12"/>
      <c r="R99" s="10"/>
      <c r="S99" s="10"/>
      <c r="T99" s="10"/>
      <c r="U99" s="10"/>
      <c r="V99" s="10"/>
      <c r="W99" s="10"/>
      <c r="X99" s="10"/>
      <c r="Y99" s="10"/>
    </row>
    <row r="100" spans="11:25" x14ac:dyDescent="0.15">
      <c r="K100" s="14"/>
      <c r="L100" s="12"/>
      <c r="M100" s="12"/>
      <c r="N100" s="10"/>
      <c r="O100" s="12"/>
      <c r="P100" s="12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1:25" x14ac:dyDescent="0.1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1:25" x14ac:dyDescent="0.1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1:25" x14ac:dyDescent="0.1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1:25" x14ac:dyDescent="0.1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</sheetData>
  <mergeCells count="4">
    <mergeCell ref="B6:D6"/>
    <mergeCell ref="E6:G6"/>
    <mergeCell ref="M77:N77"/>
    <mergeCell ref="P77:Q77"/>
  </mergeCells>
  <pageMargins left="0.75" right="0.75" top="1" bottom="1" header="0.5" footer="0.5"/>
  <pageSetup orientation="portrait" horizontalDpi="300" verticalDpi="300"/>
  <ignoredErrors>
    <ignoredError sqref="D9:D6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2020-08-03T18:09:19Z</cp:lastPrinted>
  <dcterms:created xsi:type="dcterms:W3CDTF">2014-06-05T17:26:37Z</dcterms:created>
  <dcterms:modified xsi:type="dcterms:W3CDTF">2022-08-10T14:15:34Z</dcterms:modified>
</cp:coreProperties>
</file>