
<file path=[Content_Types].xml><?xml version="1.0" encoding="utf-8"?>
<Types xmlns="http://schemas.openxmlformats.org/package/2006/content-types"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13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/Users/odonnell/Downloads/APS Ed Div Stats/"/>
    </mc:Choice>
  </mc:AlternateContent>
  <xr:revisionPtr revIDLastSave="0" documentId="13_ncr:1_{BAF92D4B-C846-3849-99D1-3BF4E3887926}" xr6:coauthVersionLast="47" xr6:coauthVersionMax="47" xr10:uidLastSave="{00000000-0000-0000-0000-000000000000}"/>
  <bookViews>
    <workbookView xWindow="-37100" yWindow="-2120" windowWidth="29920" windowHeight="16500" activeTab="4" xr2:uid="{00000000-000D-0000-FFFF-FFFF00000000}"/>
  </bookViews>
  <sheets>
    <sheet name="Bachelor's" sheetId="1" r:id="rId1"/>
    <sheet name="Master's" sheetId="10" r:id="rId2"/>
    <sheet name="PhD" sheetId="11" r:id="rId3"/>
    <sheet name="Data" sheetId="6" r:id="rId4"/>
    <sheet name="Graph" sheetId="7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8" i="6" l="1"/>
  <c r="D7" i="6"/>
  <c r="D6" i="6"/>
  <c r="D5" i="6"/>
  <c r="D4" i="6"/>
  <c r="D3" i="6"/>
  <c r="D2" i="6"/>
  <c r="C8" i="6"/>
  <c r="C7" i="6"/>
  <c r="C6" i="6"/>
  <c r="C5" i="6"/>
  <c r="C4" i="6"/>
  <c r="C3" i="6"/>
  <c r="C2" i="6"/>
  <c r="G77" i="11"/>
  <c r="F77" i="11"/>
  <c r="E77" i="11"/>
  <c r="D77" i="11"/>
  <c r="C77" i="11"/>
  <c r="H76" i="11"/>
  <c r="H75" i="11"/>
  <c r="H74" i="11"/>
  <c r="M12" i="11" s="1"/>
  <c r="H73" i="11"/>
  <c r="H72" i="11"/>
  <c r="M10" i="11" s="1"/>
  <c r="H71" i="11"/>
  <c r="M9" i="11" s="1"/>
  <c r="H70" i="11"/>
  <c r="M8" i="11" s="1"/>
  <c r="H69" i="11"/>
  <c r="M7" i="11" s="1"/>
  <c r="G67" i="11"/>
  <c r="F67" i="11"/>
  <c r="E67" i="11"/>
  <c r="D67" i="11"/>
  <c r="C67" i="11"/>
  <c r="H66" i="11"/>
  <c r="H65" i="11"/>
  <c r="H64" i="11"/>
  <c r="Q12" i="11" s="1"/>
  <c r="H63" i="11"/>
  <c r="Q11" i="11" s="1"/>
  <c r="H62" i="11"/>
  <c r="Q10" i="11" s="1"/>
  <c r="H61" i="11"/>
  <c r="Q9" i="11" s="1"/>
  <c r="H60" i="11"/>
  <c r="Q8" i="11" s="1"/>
  <c r="H59" i="11"/>
  <c r="Q7" i="11" s="1"/>
  <c r="G57" i="11"/>
  <c r="F57" i="11"/>
  <c r="E57" i="11"/>
  <c r="D57" i="11"/>
  <c r="C57" i="11"/>
  <c r="H56" i="11"/>
  <c r="H55" i="11"/>
  <c r="H54" i="11"/>
  <c r="P12" i="11" s="1"/>
  <c r="H53" i="11"/>
  <c r="P11" i="11" s="1"/>
  <c r="H52" i="11"/>
  <c r="P10" i="11" s="1"/>
  <c r="H51" i="11"/>
  <c r="P9" i="11" s="1"/>
  <c r="H50" i="11"/>
  <c r="P8" i="11" s="1"/>
  <c r="H49" i="11"/>
  <c r="P7" i="11" s="1"/>
  <c r="G47" i="11"/>
  <c r="F47" i="11"/>
  <c r="E47" i="11"/>
  <c r="D47" i="11"/>
  <c r="C47" i="11"/>
  <c r="H46" i="11"/>
  <c r="H45" i="11"/>
  <c r="H44" i="11"/>
  <c r="O12" i="11" s="1"/>
  <c r="H43" i="11"/>
  <c r="O11" i="11" s="1"/>
  <c r="H42" i="11"/>
  <c r="O10" i="11" s="1"/>
  <c r="H41" i="11"/>
  <c r="O9" i="11" s="1"/>
  <c r="H40" i="11"/>
  <c r="O8" i="11" s="1"/>
  <c r="H39" i="11"/>
  <c r="O7" i="11" s="1"/>
  <c r="G37" i="11"/>
  <c r="F37" i="11"/>
  <c r="E37" i="11"/>
  <c r="D37" i="11"/>
  <c r="C37" i="11"/>
  <c r="H36" i="11"/>
  <c r="H35" i="11"/>
  <c r="H34" i="11"/>
  <c r="N12" i="11" s="1"/>
  <c r="H33" i="11"/>
  <c r="N11" i="11" s="1"/>
  <c r="H32" i="11"/>
  <c r="N10" i="11" s="1"/>
  <c r="H31" i="11"/>
  <c r="N9" i="11" s="1"/>
  <c r="H30" i="11"/>
  <c r="N8" i="11" s="1"/>
  <c r="H29" i="11"/>
  <c r="N7" i="11" s="1"/>
  <c r="G27" i="11"/>
  <c r="F27" i="11"/>
  <c r="E27" i="11"/>
  <c r="D27" i="11"/>
  <c r="C27" i="11"/>
  <c r="H26" i="11"/>
  <c r="H25" i="11"/>
  <c r="H24" i="11"/>
  <c r="L12" i="11" s="1"/>
  <c r="H23" i="11"/>
  <c r="L11" i="11" s="1"/>
  <c r="H22" i="11"/>
  <c r="L10" i="11" s="1"/>
  <c r="H21" i="11"/>
  <c r="L9" i="11" s="1"/>
  <c r="H20" i="11"/>
  <c r="L8" i="11" s="1"/>
  <c r="H19" i="11"/>
  <c r="L7" i="11" s="1"/>
  <c r="G17" i="11"/>
  <c r="F17" i="11"/>
  <c r="E17" i="11"/>
  <c r="D17" i="11"/>
  <c r="C17" i="11"/>
  <c r="H16" i="11"/>
  <c r="H15" i="11"/>
  <c r="H14" i="11"/>
  <c r="K12" i="11" s="1"/>
  <c r="H13" i="11"/>
  <c r="K11" i="11" s="1"/>
  <c r="H12" i="11"/>
  <c r="K10" i="11" s="1"/>
  <c r="M11" i="11"/>
  <c r="H11" i="11"/>
  <c r="K9" i="11" s="1"/>
  <c r="H10" i="11"/>
  <c r="K8" i="11" s="1"/>
  <c r="H9" i="11"/>
  <c r="K7" i="11" s="1"/>
  <c r="G77" i="10"/>
  <c r="F77" i="10"/>
  <c r="E77" i="10"/>
  <c r="D77" i="10"/>
  <c r="C77" i="10"/>
  <c r="H76" i="10"/>
  <c r="H75" i="10"/>
  <c r="H74" i="10"/>
  <c r="M12" i="10" s="1"/>
  <c r="H73" i="10"/>
  <c r="M11" i="10" s="1"/>
  <c r="H72" i="10"/>
  <c r="M10" i="10" s="1"/>
  <c r="H71" i="10"/>
  <c r="M9" i="10" s="1"/>
  <c r="H70" i="10"/>
  <c r="M8" i="10" s="1"/>
  <c r="H69" i="10"/>
  <c r="M7" i="10" s="1"/>
  <c r="G67" i="10"/>
  <c r="F67" i="10"/>
  <c r="E67" i="10"/>
  <c r="D67" i="10"/>
  <c r="C67" i="10"/>
  <c r="H66" i="10"/>
  <c r="H65" i="10"/>
  <c r="H64" i="10"/>
  <c r="Q12" i="10" s="1"/>
  <c r="H63" i="10"/>
  <c r="Q11" i="10" s="1"/>
  <c r="H62" i="10"/>
  <c r="Q10" i="10" s="1"/>
  <c r="H61" i="10"/>
  <c r="Q9" i="10" s="1"/>
  <c r="H60" i="10"/>
  <c r="Q8" i="10" s="1"/>
  <c r="H59" i="10"/>
  <c r="Q7" i="10" s="1"/>
  <c r="G57" i="10"/>
  <c r="F57" i="10"/>
  <c r="E57" i="10"/>
  <c r="D57" i="10"/>
  <c r="C57" i="10"/>
  <c r="H56" i="10"/>
  <c r="H55" i="10"/>
  <c r="H54" i="10"/>
  <c r="P12" i="10" s="1"/>
  <c r="H53" i="10"/>
  <c r="P11" i="10" s="1"/>
  <c r="H52" i="10"/>
  <c r="P10" i="10" s="1"/>
  <c r="H51" i="10"/>
  <c r="P9" i="10" s="1"/>
  <c r="H50" i="10"/>
  <c r="P8" i="10" s="1"/>
  <c r="H49" i="10"/>
  <c r="P7" i="10" s="1"/>
  <c r="G47" i="10"/>
  <c r="F47" i="10"/>
  <c r="E47" i="10"/>
  <c r="D47" i="10"/>
  <c r="C47" i="10"/>
  <c r="H46" i="10"/>
  <c r="H45" i="10"/>
  <c r="H44" i="10"/>
  <c r="O12" i="10" s="1"/>
  <c r="H43" i="10"/>
  <c r="O11" i="10" s="1"/>
  <c r="H42" i="10"/>
  <c r="H41" i="10"/>
  <c r="O9" i="10" s="1"/>
  <c r="H40" i="10"/>
  <c r="O8" i="10" s="1"/>
  <c r="H39" i="10"/>
  <c r="O7" i="10" s="1"/>
  <c r="G37" i="10"/>
  <c r="F37" i="10"/>
  <c r="E37" i="10"/>
  <c r="D37" i="10"/>
  <c r="C37" i="10"/>
  <c r="H36" i="10"/>
  <c r="H35" i="10"/>
  <c r="H34" i="10"/>
  <c r="N12" i="10" s="1"/>
  <c r="H33" i="10"/>
  <c r="N11" i="10" s="1"/>
  <c r="H32" i="10"/>
  <c r="N10" i="10" s="1"/>
  <c r="H31" i="10"/>
  <c r="N9" i="10" s="1"/>
  <c r="H30" i="10"/>
  <c r="N8" i="10" s="1"/>
  <c r="H29" i="10"/>
  <c r="N7" i="10" s="1"/>
  <c r="G27" i="10"/>
  <c r="F27" i="10"/>
  <c r="E27" i="10"/>
  <c r="D27" i="10"/>
  <c r="C27" i="10"/>
  <c r="H26" i="10"/>
  <c r="H25" i="10"/>
  <c r="H24" i="10"/>
  <c r="L12" i="10" s="1"/>
  <c r="H23" i="10"/>
  <c r="L11" i="10" s="1"/>
  <c r="H22" i="10"/>
  <c r="L10" i="10" s="1"/>
  <c r="H21" i="10"/>
  <c r="L9" i="10" s="1"/>
  <c r="H20" i="10"/>
  <c r="L8" i="10" s="1"/>
  <c r="H19" i="10"/>
  <c r="L7" i="10" s="1"/>
  <c r="G17" i="10"/>
  <c r="F17" i="10"/>
  <c r="E17" i="10"/>
  <c r="D17" i="10"/>
  <c r="C17" i="10"/>
  <c r="H16" i="10"/>
  <c r="H15" i="10"/>
  <c r="H14" i="10"/>
  <c r="K12" i="10" s="1"/>
  <c r="H13" i="10"/>
  <c r="K11" i="10" s="1"/>
  <c r="H12" i="10"/>
  <c r="K10" i="10" s="1"/>
  <c r="H11" i="10"/>
  <c r="K9" i="10" s="1"/>
  <c r="O10" i="10"/>
  <c r="H10" i="10"/>
  <c r="K8" i="10" s="1"/>
  <c r="H9" i="10"/>
  <c r="K7" i="10" s="1"/>
  <c r="D77" i="1"/>
  <c r="E77" i="1"/>
  <c r="F77" i="1"/>
  <c r="G77" i="1"/>
  <c r="D67" i="1"/>
  <c r="E67" i="1"/>
  <c r="F67" i="1"/>
  <c r="G67" i="1"/>
  <c r="D57" i="1"/>
  <c r="E57" i="1"/>
  <c r="F57" i="1"/>
  <c r="G57" i="1"/>
  <c r="D47" i="1"/>
  <c r="E47" i="1"/>
  <c r="F47" i="1"/>
  <c r="G47" i="1"/>
  <c r="D37" i="1"/>
  <c r="E37" i="1"/>
  <c r="F37" i="1"/>
  <c r="G37" i="1"/>
  <c r="D27" i="1"/>
  <c r="E27" i="1"/>
  <c r="F27" i="1"/>
  <c r="G27" i="1"/>
  <c r="D17" i="1"/>
  <c r="E17" i="1"/>
  <c r="F17" i="1"/>
  <c r="G17" i="1"/>
  <c r="H69" i="1"/>
  <c r="H70" i="1"/>
  <c r="H71" i="1"/>
  <c r="H72" i="1"/>
  <c r="H73" i="1"/>
  <c r="H74" i="1"/>
  <c r="H75" i="1"/>
  <c r="H76" i="1"/>
  <c r="H59" i="1"/>
  <c r="H60" i="1"/>
  <c r="H61" i="1"/>
  <c r="H62" i="1"/>
  <c r="H63" i="1"/>
  <c r="H64" i="1"/>
  <c r="H65" i="1"/>
  <c r="H66" i="1"/>
  <c r="H10" i="1"/>
  <c r="H11" i="1"/>
  <c r="H12" i="1"/>
  <c r="H13" i="1"/>
  <c r="H14" i="1"/>
  <c r="H15" i="1"/>
  <c r="H16" i="1"/>
  <c r="H19" i="1"/>
  <c r="H20" i="1"/>
  <c r="H21" i="1"/>
  <c r="H22" i="1"/>
  <c r="H23" i="1"/>
  <c r="H24" i="1"/>
  <c r="H25" i="1"/>
  <c r="H26" i="1"/>
  <c r="H29" i="1"/>
  <c r="H30" i="1"/>
  <c r="H31" i="1"/>
  <c r="H32" i="1"/>
  <c r="H33" i="1"/>
  <c r="H34" i="1"/>
  <c r="H35" i="1"/>
  <c r="H36" i="1"/>
  <c r="H39" i="1"/>
  <c r="H40" i="1"/>
  <c r="H41" i="1"/>
  <c r="H42" i="1"/>
  <c r="H43" i="1"/>
  <c r="H44" i="1"/>
  <c r="H45" i="1"/>
  <c r="H46" i="1"/>
  <c r="H49" i="1"/>
  <c r="H50" i="1"/>
  <c r="H51" i="1"/>
  <c r="H52" i="1"/>
  <c r="H53" i="1"/>
  <c r="H54" i="1"/>
  <c r="H55" i="1"/>
  <c r="H56" i="1"/>
  <c r="H9" i="1"/>
  <c r="H77" i="10" l="1"/>
  <c r="M13" i="10" s="1"/>
  <c r="H77" i="11"/>
  <c r="M13" i="11" s="1"/>
  <c r="M14" i="11"/>
  <c r="M16" i="11" s="1"/>
  <c r="H67" i="11"/>
  <c r="Q13" i="11" s="1"/>
  <c r="H57" i="11"/>
  <c r="P13" i="11" s="1"/>
  <c r="H47" i="11"/>
  <c r="O13" i="11" s="1"/>
  <c r="O14" i="11"/>
  <c r="H37" i="11"/>
  <c r="N13" i="11" s="1"/>
  <c r="H27" i="11"/>
  <c r="L13" i="11" s="1"/>
  <c r="L14" i="11"/>
  <c r="H17" i="11"/>
  <c r="K13" i="11" s="1"/>
  <c r="K14" i="11"/>
  <c r="N14" i="11"/>
  <c r="N16" i="11" s="1"/>
  <c r="P14" i="11"/>
  <c r="Q14" i="11"/>
  <c r="H67" i="10"/>
  <c r="Q13" i="10" s="1"/>
  <c r="H57" i="10"/>
  <c r="P13" i="10" s="1"/>
  <c r="P14" i="10"/>
  <c r="H47" i="10"/>
  <c r="O13" i="10" s="1"/>
  <c r="O14" i="10"/>
  <c r="O16" i="10" s="1"/>
  <c r="H37" i="10"/>
  <c r="N13" i="10" s="1"/>
  <c r="N14" i="10"/>
  <c r="H27" i="10"/>
  <c r="L13" i="10" s="1"/>
  <c r="L14" i="10"/>
  <c r="H17" i="10"/>
  <c r="K13" i="10" s="1"/>
  <c r="M14" i="10"/>
  <c r="K14" i="10"/>
  <c r="Q14" i="10"/>
  <c r="Q16" i="10" s="1"/>
  <c r="M16" i="10" l="1"/>
  <c r="Q16" i="11"/>
  <c r="P16" i="11"/>
  <c r="O16" i="11"/>
  <c r="L16" i="11"/>
  <c r="K16" i="11"/>
  <c r="P16" i="10"/>
  <c r="N16" i="10"/>
  <c r="L16" i="10"/>
  <c r="K16" i="10"/>
  <c r="C77" i="1"/>
  <c r="H77" i="1" s="1"/>
  <c r="M12" i="1"/>
  <c r="M11" i="1"/>
  <c r="M8" i="1"/>
  <c r="M7" i="1"/>
  <c r="C67" i="1"/>
  <c r="H67" i="1" s="1"/>
  <c r="Q12" i="1"/>
  <c r="Q11" i="1"/>
  <c r="Q10" i="1"/>
  <c r="Q9" i="1"/>
  <c r="Q8" i="1"/>
  <c r="Q7" i="1"/>
  <c r="C57" i="1"/>
  <c r="H57" i="1" s="1"/>
  <c r="P12" i="1"/>
  <c r="P11" i="1"/>
  <c r="P10" i="1"/>
  <c r="P9" i="1"/>
  <c r="P8" i="1"/>
  <c r="P7" i="1"/>
  <c r="C47" i="1"/>
  <c r="H47" i="1" s="1"/>
  <c r="O12" i="1"/>
  <c r="O11" i="1"/>
  <c r="O10" i="1"/>
  <c r="O9" i="1"/>
  <c r="O8" i="1"/>
  <c r="O7" i="1"/>
  <c r="C37" i="1"/>
  <c r="H37" i="1" s="1"/>
  <c r="N11" i="1"/>
  <c r="N10" i="1"/>
  <c r="N9" i="1"/>
  <c r="N7" i="1"/>
  <c r="C27" i="1"/>
  <c r="H27" i="1" s="1"/>
  <c r="L12" i="1"/>
  <c r="L11" i="1"/>
  <c r="L8" i="1"/>
  <c r="L7" i="1"/>
  <c r="C17" i="1"/>
  <c r="H17" i="1" s="1"/>
  <c r="K12" i="1"/>
  <c r="K11" i="1"/>
  <c r="N12" i="1"/>
  <c r="K10" i="1"/>
  <c r="K9" i="1"/>
  <c r="M10" i="1"/>
  <c r="L10" i="1"/>
  <c r="K8" i="1"/>
  <c r="M9" i="1"/>
  <c r="M14" i="1" s="1"/>
  <c r="L9" i="1"/>
  <c r="K7" i="1"/>
  <c r="K14" i="1" s="1"/>
  <c r="N8" i="1"/>
  <c r="O14" i="1" l="1"/>
  <c r="N14" i="1"/>
  <c r="L14" i="1"/>
  <c r="P14" i="1"/>
  <c r="Q14" i="1"/>
  <c r="K13" i="1"/>
  <c r="P13" i="1"/>
  <c r="Q13" i="1"/>
  <c r="M13" i="1"/>
  <c r="M16" i="1" s="1"/>
  <c r="L13" i="1"/>
  <c r="N13" i="1"/>
  <c r="O13" i="1"/>
  <c r="P16" i="1" l="1"/>
  <c r="O16" i="1"/>
  <c r="N16" i="1"/>
  <c r="L16" i="1"/>
  <c r="Q16" i="1"/>
  <c r="B5" i="6" s="1"/>
  <c r="B6" i="6"/>
  <c r="K16" i="1"/>
  <c r="B8" i="6" s="1"/>
  <c r="B2" i="6"/>
  <c r="B4" i="6"/>
  <c r="B3" i="6"/>
  <c r="B7" i="6"/>
</calcChain>
</file>

<file path=xl/sharedStrings.xml><?xml version="1.0" encoding="utf-8"?>
<sst xmlns="http://schemas.openxmlformats.org/spreadsheetml/2006/main" count="326" uniqueCount="42">
  <si>
    <t>Academic Discipline, Detailed (standardized): Astronomy, Chemistry, Mathematics and Statistics, Computer Science, Biological Sciences</t>
  </si>
  <si>
    <t>Race &amp; Ethnicity (standardized): Black, Non-Hispanic, American Indian or Alaska Native, Asian or Pacific Islander, Hispanic, White, Non-Hispanic, Other/Unknown Races &amp; Ethnicities</t>
  </si>
  <si>
    <t>Level of Degree or Other Award: Bachelor's Degrees</t>
  </si>
  <si>
    <t>Year</t>
  </si>
  <si>
    <t/>
  </si>
  <si>
    <t>Race &amp; Ethnicity (standardized)</t>
  </si>
  <si>
    <t>Astronomy</t>
  </si>
  <si>
    <t>American Indian or Alaska Native</t>
  </si>
  <si>
    <t>Chemistry</t>
  </si>
  <si>
    <t>Mathematics and Statistics</t>
  </si>
  <si>
    <t>Computer Science</t>
  </si>
  <si>
    <t>Biological Sciences</t>
  </si>
  <si>
    <t>Average</t>
  </si>
  <si>
    <t>Engineering</t>
  </si>
  <si>
    <t>Notes:</t>
  </si>
  <si>
    <t>The following selection groups were used in the table:</t>
  </si>
  <si>
    <t>Physics</t>
  </si>
  <si>
    <t>Engineering</t>
    <phoneticPr fontId="0" type="noConversion"/>
  </si>
  <si>
    <t>Averages</t>
  </si>
  <si>
    <t>Level of Degree or Other Award: Master's Degrees</t>
  </si>
  <si>
    <t>Bachelor's</t>
  </si>
  <si>
    <t>Master's</t>
  </si>
  <si>
    <t>PhD</t>
  </si>
  <si>
    <t>Black or African American</t>
  </si>
  <si>
    <t>Hispanic or Latino</t>
  </si>
  <si>
    <t>White</t>
  </si>
  <si>
    <t>Degrees/Awards Conferred by Race (NCES population of institutions) (Sum)</t>
  </si>
  <si>
    <t>Asian</t>
  </si>
  <si>
    <t>Native Hawaiian or Other Pacific Islander</t>
  </si>
  <si>
    <t>TOTAL excluding temporary</t>
  </si>
  <si>
    <t>Temporary resident/Nonresident alien</t>
  </si>
  <si>
    <t>Grand total</t>
  </si>
  <si>
    <t>Total EXCLUDING temporary residents</t>
  </si>
  <si>
    <t>Physics : 13.1329 Physics Teacher Education, 14.1201 Engineering Physics/Applied Physics, 40.0202 Astrophysics, 40.0299 Astronomy and Astrophysics, Other, 40.0801 Physics, General, 40.0802 Atomic/Molecular Physics, 40.0804 Elementary Particle Physics, 40.0806 Nuclear Physics, 40.0807 Optics/Optical Sciences, 40.0808 Condensed Matter and Materials Physics, 40.0809 Acoustics, 40.0810 Theoretical and Mathematical Physics, 40.0899 Physics, Other</t>
  </si>
  <si>
    <t>Year: 2016-2020</t>
  </si>
  <si>
    <t>Marginalized by race/ethnicity*</t>
  </si>
  <si>
    <t>*Marginalized by race/ethnicity includes degree recipients identified as American Indian or Alaska Native, Black or African American, Hispanic or Latino, and Native Hawaiian or Other Pacific islander</t>
  </si>
  <si>
    <t>Academic Discipline (standardized)</t>
  </si>
  <si>
    <t>Percentage of Marginalized by race/ethnicity</t>
  </si>
  <si>
    <t>Level of Degree or Other Award: Doctoral Degrees - Research/Scholarship</t>
  </si>
  <si>
    <t>Math &amp; Stats</t>
  </si>
  <si>
    <t>Percent of Degrees Awarded to Individuals Marginalized by Race/Ethnicity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</si>
</sst>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5" x14ac:knownFonts="1">
    <font>
      <sz val="10"/>
      <name val="Arial"/>
    </font>
    <font>
      <b/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4659260841701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46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54">
    <xf numFmtId="0" fontId="0" fillId="0" borderId="0" xfId="0"/>
    <xf numFmtId="0" fontId="0" fillId="0" borderId="3" xfId="0" applyBorder="1"/>
    <xf numFmtId="0" fontId="1" fillId="2" borderId="4" xfId="0" applyFont="1" applyFill="1" applyBorder="1" applyAlignment="1">
      <alignment horizontal="center" vertical="center" wrapText="1"/>
    </xf>
    <xf numFmtId="0" fontId="0" fillId="0" borderId="4" xfId="0" applyBorder="1"/>
    <xf numFmtId="0" fontId="0" fillId="2" borderId="4" xfId="0" applyFill="1" applyBorder="1" applyAlignment="1">
      <alignment horizontal="left" vertical="center"/>
    </xf>
    <xf numFmtId="0" fontId="4" fillId="0" borderId="0" xfId="0" applyFont="1"/>
    <xf numFmtId="9" fontId="0" fillId="0" borderId="4" xfId="0" applyNumberFormat="1" applyBorder="1"/>
    <xf numFmtId="0" fontId="0" fillId="2" borderId="1" xfId="0" applyFill="1" applyBorder="1" applyAlignment="1">
      <alignment horizontal="left" vertical="center"/>
    </xf>
    <xf numFmtId="0" fontId="1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left" vertical="center"/>
    </xf>
    <xf numFmtId="2" fontId="0" fillId="0" borderId="6" xfId="0" applyNumberFormat="1" applyBorder="1"/>
    <xf numFmtId="0" fontId="0" fillId="2" borderId="6" xfId="0" applyFill="1" applyBorder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164" fontId="0" fillId="0" borderId="6" xfId="0" applyNumberFormat="1" applyBorder="1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/>
    </xf>
    <xf numFmtId="2" fontId="0" fillId="0" borderId="0" xfId="0" applyNumberFormat="1"/>
    <xf numFmtId="164" fontId="0" fillId="0" borderId="0" xfId="0" applyNumberFormat="1"/>
    <xf numFmtId="0" fontId="0" fillId="0" borderId="0" xfId="0" applyAlignment="1">
      <alignment wrapText="1"/>
    </xf>
    <xf numFmtId="0" fontId="0" fillId="2" borderId="1" xfId="0" applyFill="1" applyBorder="1" applyAlignment="1">
      <alignment horizontal="left" vertical="center"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2" borderId="13" xfId="0" applyFill="1" applyBorder="1" applyAlignment="1">
      <alignment horizontal="left" vertical="center"/>
    </xf>
    <xf numFmtId="3" fontId="0" fillId="0" borderId="13" xfId="0" applyNumberFormat="1" applyBorder="1"/>
    <xf numFmtId="0" fontId="0" fillId="0" borderId="13" xfId="0" applyBorder="1"/>
    <xf numFmtId="0" fontId="4" fillId="2" borderId="13" xfId="0" applyFont="1" applyFill="1" applyBorder="1" applyAlignment="1">
      <alignment horizontal="left" vertical="center"/>
    </xf>
    <xf numFmtId="0" fontId="1" fillId="2" borderId="17" xfId="0" applyFont="1" applyFill="1" applyBorder="1" applyAlignment="1">
      <alignment horizontal="left" vertical="center" wrapText="1"/>
    </xf>
    <xf numFmtId="0" fontId="0" fillId="0" borderId="10" xfId="0" applyBorder="1" applyAlignment="1">
      <alignment wrapText="1"/>
    </xf>
    <xf numFmtId="0" fontId="0" fillId="0" borderId="18" xfId="0" applyBorder="1" applyAlignment="1">
      <alignment wrapText="1"/>
    </xf>
    <xf numFmtId="0" fontId="0" fillId="3" borderId="15" xfId="0" applyFill="1" applyBorder="1"/>
    <xf numFmtId="0" fontId="0" fillId="3" borderId="16" xfId="0" applyFill="1" applyBorder="1"/>
    <xf numFmtId="0" fontId="0" fillId="3" borderId="12" xfId="0" applyFill="1" applyBorder="1"/>
    <xf numFmtId="0" fontId="0" fillId="3" borderId="19" xfId="0" applyFill="1" applyBorder="1"/>
    <xf numFmtId="0" fontId="0" fillId="3" borderId="20" xfId="0" applyFill="1" applyBorder="1"/>
    <xf numFmtId="3" fontId="0" fillId="3" borderId="20" xfId="0" applyNumberFormat="1" applyFill="1" applyBorder="1"/>
    <xf numFmtId="0" fontId="0" fillId="3" borderId="11" xfId="0" applyFill="1" applyBorder="1"/>
    <xf numFmtId="0" fontId="4" fillId="3" borderId="16" xfId="0" applyFont="1" applyFill="1" applyBorder="1" applyAlignment="1">
      <alignment horizontal="left" vertical="center"/>
    </xf>
    <xf numFmtId="3" fontId="0" fillId="3" borderId="16" xfId="0" applyNumberFormat="1" applyFill="1" applyBorder="1"/>
    <xf numFmtId="0" fontId="0" fillId="2" borderId="9" xfId="0" applyFill="1" applyBorder="1" applyAlignment="1">
      <alignment horizontal="left" vertical="center"/>
    </xf>
    <xf numFmtId="3" fontId="0" fillId="0" borderId="9" xfId="0" applyNumberFormat="1" applyBorder="1"/>
    <xf numFmtId="0" fontId="0" fillId="0" borderId="9" xfId="0" applyBorder="1"/>
    <xf numFmtId="0" fontId="4" fillId="2" borderId="9" xfId="0" applyFont="1" applyFill="1" applyBorder="1" applyAlignment="1">
      <alignment horizontal="left" vertical="center"/>
    </xf>
    <xf numFmtId="0" fontId="1" fillId="2" borderId="17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center" vertical="center"/>
    </xf>
    <xf numFmtId="0" fontId="4" fillId="0" borderId="0" xfId="0" applyFont="1" applyAlignment="1">
      <alignment wrapText="1"/>
    </xf>
    <xf numFmtId="0" fontId="0" fillId="2" borderId="9" xfId="0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0" fillId="2" borderId="14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</cellXfs>
  <cellStyles count="346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Followed Hyperlink" xfId="325" builtinId="9" hidden="1"/>
    <cellStyle name="Followed Hyperlink" xfId="327" builtinId="9" hidden="1"/>
    <cellStyle name="Followed Hyperlink" xfId="329" builtinId="9" hidden="1"/>
    <cellStyle name="Followed Hyperlink" xfId="331" builtinId="9" hidden="1"/>
    <cellStyle name="Followed Hyperlink" xfId="333" builtinId="9" hidden="1"/>
    <cellStyle name="Followed Hyperlink" xfId="335" builtinId="9" hidden="1"/>
    <cellStyle name="Followed Hyperlink" xfId="337" builtinId="9" hidden="1"/>
    <cellStyle name="Followed Hyperlink" xfId="339" builtinId="9" hidden="1"/>
    <cellStyle name="Followed Hyperlink" xfId="341" builtinId="9" hidden="1"/>
    <cellStyle name="Followed Hyperlink" xfId="343" builtinId="9" hidden="1"/>
    <cellStyle name="Followed Hyperlink" xfId="345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4" builtinId="8" hidden="1"/>
    <cellStyle name="Hyperlink" xfId="326" builtinId="8" hidden="1"/>
    <cellStyle name="Hyperlink" xfId="328" builtinId="8" hidden="1"/>
    <cellStyle name="Hyperlink" xfId="330" builtinId="8" hidden="1"/>
    <cellStyle name="Hyperlink" xfId="332" builtinId="8" hidden="1"/>
    <cellStyle name="Hyperlink" xfId="334" builtinId="8" hidden="1"/>
    <cellStyle name="Hyperlink" xfId="336" builtinId="8" hidden="1"/>
    <cellStyle name="Hyperlink" xfId="338" builtinId="8" hidden="1"/>
    <cellStyle name="Hyperlink" xfId="340" builtinId="8" hidden="1"/>
    <cellStyle name="Hyperlink" xfId="342" builtinId="8" hidden="1"/>
    <cellStyle name="Hyperlink" xfId="344" builtinId="8" hidden="1"/>
    <cellStyle name="Normal" xfId="0" builtinId="0"/>
    <cellStyle name="Normal 2" xfId="83" xr:uid="{00000000-0005-0000-0000-000059010000}"/>
  </cellStyles>
  <dxfs count="0"/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BEBEB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17B003"/>
      <color rgb="FF1BD10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chartsheet" Target="chartsheets/sheet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2160" b="1" i="0" u="none" strike="noStrike" kern="1200" baseline="0">
                <a:solidFill>
                  <a:sysClr val="windowText" lastClr="000000"/>
                </a:solidFill>
                <a:latin typeface="Arial"/>
                <a:ea typeface="+mn-ea"/>
                <a:cs typeface="Arial"/>
              </a:defRPr>
            </a:pPr>
            <a:r>
              <a:rPr lang="en-US"/>
              <a:t>Degrees to Individuals Marginalized</a:t>
            </a:r>
            <a:r>
              <a:rPr lang="en-US" baseline="0"/>
              <a:t>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2160" b="1" i="0" u="none" strike="noStrike" kern="1200" baseline="0">
                <a:solidFill>
                  <a:sysClr val="windowText" lastClr="000000"/>
                </a:solidFill>
                <a:latin typeface="Arial"/>
                <a:ea typeface="+mn-ea"/>
                <a:cs typeface="Arial"/>
              </a:defRPr>
            </a:pPr>
            <a:r>
              <a:rPr lang="en-US" baseline="0"/>
              <a:t>by Race/Ethnicity </a:t>
            </a:r>
            <a:r>
              <a:rPr lang="en-US"/>
              <a:t>(5-year average 2016-2020)</a:t>
            </a:r>
          </a:p>
        </c:rich>
      </c:tx>
      <c:layout>
        <c:manualLayout>
          <c:xMode val="edge"/>
          <c:yMode val="edge"/>
          <c:x val="0.34783290555531388"/>
          <c:y val="1.928068512841387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6659819699112794E-2"/>
          <c:y val="0.171372402393555"/>
          <c:w val="0.89408454193273901"/>
          <c:h val="0.673788143999716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Data!$B$1</c:f>
              <c:strCache>
                <c:ptCount val="1"/>
                <c:pt idx="0">
                  <c:v>Bachelor's</c:v>
                </c:pt>
              </c:strCache>
            </c:strRef>
          </c:tx>
          <c:spPr>
            <a:effectLst/>
          </c:spPr>
          <c:invertIfNegative val="0"/>
          <c:cat>
            <c:strRef>
              <c:f>Data!$A$2:$A$8</c:f>
              <c:strCache>
                <c:ptCount val="7"/>
                <c:pt idx="0">
                  <c:v>Computer Science</c:v>
                </c:pt>
                <c:pt idx="1">
                  <c:v>Biological Sciences</c:v>
                </c:pt>
                <c:pt idx="2">
                  <c:v>Chemistry</c:v>
                </c:pt>
                <c:pt idx="3">
                  <c:v>Engineering</c:v>
                </c:pt>
                <c:pt idx="4">
                  <c:v>Math &amp; Stats</c:v>
                </c:pt>
                <c:pt idx="5">
                  <c:v>Physics</c:v>
                </c:pt>
                <c:pt idx="6">
                  <c:v>Astronomy</c:v>
                </c:pt>
              </c:strCache>
            </c:strRef>
          </c:cat>
          <c:val>
            <c:numRef>
              <c:f>Data!$B$2:$B$8</c:f>
              <c:numCache>
                <c:formatCode>0%</c:formatCode>
                <c:ptCount val="7"/>
                <c:pt idx="0">
                  <c:v>0.20905090908142479</c:v>
                </c:pt>
                <c:pt idx="1">
                  <c:v>0.22566241635015369</c:v>
                </c:pt>
                <c:pt idx="2">
                  <c:v>0.20458539376353754</c:v>
                </c:pt>
                <c:pt idx="3">
                  <c:v>0.17121507472384664</c:v>
                </c:pt>
                <c:pt idx="4">
                  <c:v>0.1569314059536831</c:v>
                </c:pt>
                <c:pt idx="5">
                  <c:v>0.14540251995768008</c:v>
                </c:pt>
                <c:pt idx="6">
                  <c:v>0.13417721518987341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98-064F-A6E1-4CCA5487CEDE}"/>
            </c:ext>
          </c:extLst>
        </c:ser>
        <c:ser>
          <c:idx val="1"/>
          <c:order val="1"/>
          <c:tx>
            <c:strRef>
              <c:f>Data!$C$1</c:f>
              <c:strCache>
                <c:ptCount val="1"/>
                <c:pt idx="0">
                  <c:v>Master's</c:v>
                </c:pt>
              </c:strCache>
            </c:strRef>
          </c:tx>
          <c:spPr>
            <a:effectLst/>
          </c:spPr>
          <c:invertIfNegative val="0"/>
          <c:cat>
            <c:strRef>
              <c:f>Data!$A$2:$A$8</c:f>
              <c:strCache>
                <c:ptCount val="7"/>
                <c:pt idx="0">
                  <c:v>Computer Science</c:v>
                </c:pt>
                <c:pt idx="1">
                  <c:v>Biological Sciences</c:v>
                </c:pt>
                <c:pt idx="2">
                  <c:v>Chemistry</c:v>
                </c:pt>
                <c:pt idx="3">
                  <c:v>Engineering</c:v>
                </c:pt>
                <c:pt idx="4">
                  <c:v>Math &amp; Stats</c:v>
                </c:pt>
                <c:pt idx="5">
                  <c:v>Physics</c:v>
                </c:pt>
                <c:pt idx="6">
                  <c:v>Astronomy</c:v>
                </c:pt>
              </c:strCache>
            </c:strRef>
          </c:cat>
          <c:val>
            <c:numRef>
              <c:f>Data!$C$2:$C$8</c:f>
              <c:numCache>
                <c:formatCode>0%</c:formatCode>
                <c:ptCount val="7"/>
                <c:pt idx="0">
                  <c:v>0.22181057922502789</c:v>
                </c:pt>
                <c:pt idx="1">
                  <c:v>0.18886131091074868</c:v>
                </c:pt>
                <c:pt idx="2">
                  <c:v>0.15429594272076375</c:v>
                </c:pt>
                <c:pt idx="3">
                  <c:v>0.14880740174857826</c:v>
                </c:pt>
                <c:pt idx="4">
                  <c:v>0.13204558624686111</c:v>
                </c:pt>
                <c:pt idx="5">
                  <c:v>0.12231030577576445</c:v>
                </c:pt>
                <c:pt idx="6">
                  <c:v>0.11078717201166181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798-064F-A6E1-4CCA5487CEDE}"/>
            </c:ext>
          </c:extLst>
        </c:ser>
        <c:ser>
          <c:idx val="2"/>
          <c:order val="2"/>
          <c:tx>
            <c:strRef>
              <c:f>Data!$D$1</c:f>
              <c:strCache>
                <c:ptCount val="1"/>
                <c:pt idx="0">
                  <c:v>PhD</c:v>
                </c:pt>
              </c:strCache>
            </c:strRef>
          </c:tx>
          <c:spPr>
            <a:solidFill>
              <a:srgbClr val="17B003"/>
            </a:solidFill>
            <a:effectLst/>
          </c:spPr>
          <c:invertIfNegative val="0"/>
          <c:cat>
            <c:strRef>
              <c:f>Data!$A$2:$A$8</c:f>
              <c:strCache>
                <c:ptCount val="7"/>
                <c:pt idx="0">
                  <c:v>Computer Science</c:v>
                </c:pt>
                <c:pt idx="1">
                  <c:v>Biological Sciences</c:v>
                </c:pt>
                <c:pt idx="2">
                  <c:v>Chemistry</c:v>
                </c:pt>
                <c:pt idx="3">
                  <c:v>Engineering</c:v>
                </c:pt>
                <c:pt idx="4">
                  <c:v>Math &amp; Stats</c:v>
                </c:pt>
                <c:pt idx="5">
                  <c:v>Physics</c:v>
                </c:pt>
                <c:pt idx="6">
                  <c:v>Astronomy</c:v>
                </c:pt>
              </c:strCache>
            </c:strRef>
          </c:cat>
          <c:val>
            <c:numRef>
              <c:f>Data!$D$2:$D$8</c:f>
              <c:numCache>
                <c:formatCode>0%</c:formatCode>
                <c:ptCount val="7"/>
                <c:pt idx="0">
                  <c:v>0.12916476494751258</c:v>
                </c:pt>
                <c:pt idx="1">
                  <c:v>0.13129414814334783</c:v>
                </c:pt>
                <c:pt idx="2">
                  <c:v>0.10674398625429553</c:v>
                </c:pt>
                <c:pt idx="3">
                  <c:v>0.10683987274655357</c:v>
                </c:pt>
                <c:pt idx="4">
                  <c:v>9.1131998365345329E-2</c:v>
                </c:pt>
                <c:pt idx="5">
                  <c:v>6.9225251076040176E-2</c:v>
                </c:pt>
                <c:pt idx="6">
                  <c:v>6.6378066378066369E-2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8798-064F-A6E1-4CCA5487CE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2695592"/>
        <c:axId val="2147442968"/>
      </c:barChart>
      <c:catAx>
        <c:axId val="2062695592"/>
        <c:scaling>
          <c:orientation val="minMax"/>
        </c:scaling>
        <c:delete val="0"/>
        <c:axPos val="b"/>
        <c:majorGridlines>
          <c:spPr>
            <a:ln>
              <a:prstDash val="sysDot"/>
            </a:ln>
          </c:spPr>
        </c:majorGridlines>
        <c:numFmt formatCode="General" sourceLinked="0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 sz="1600"/>
            </a:pPr>
            <a:endParaRPr lang="en-US"/>
          </a:p>
        </c:txPr>
        <c:crossAx val="2147442968"/>
        <c:crosses val="autoZero"/>
        <c:auto val="1"/>
        <c:lblAlgn val="ctr"/>
        <c:lblOffset val="100"/>
        <c:tickLblSkip val="1"/>
        <c:noMultiLvlLbl val="0"/>
      </c:catAx>
      <c:valAx>
        <c:axId val="2147442968"/>
        <c:scaling>
          <c:orientation val="minMax"/>
          <c:max val="0.25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0%" sourceLinked="1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crossAx val="2062695592"/>
        <c:crosses val="autoZero"/>
        <c:crossBetween val="between"/>
        <c:majorUnit val="0.05"/>
      </c:valAx>
      <c:spPr>
        <a:noFill/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75319321790577276"/>
          <c:y val="0.18511950949588488"/>
          <c:w val="0.21589441858441727"/>
          <c:h val="0.15503574472415504"/>
        </c:manualLayout>
      </c:layout>
      <c:overlay val="1"/>
      <c:spPr>
        <a:solidFill>
          <a:schemeClr val="bg1"/>
        </a:solidFill>
        <a:ln>
          <a:solidFill>
            <a:schemeClr val="bg1">
              <a:lumMod val="75000"/>
            </a:schemeClr>
          </a:solidFill>
        </a:ln>
      </c:spPr>
    </c:legend>
    <c:plotVisOnly val="1"/>
    <c:dispBlanksAs val="gap"/>
    <c:showDLblsOverMax val="0"/>
  </c:chart>
  <c:spPr>
    <a:solidFill>
      <a:srgbClr val="FFFFFF"/>
    </a:solidFill>
    <a:ln>
      <a:noFill/>
    </a:ln>
  </c:spPr>
  <c:txPr>
    <a:bodyPr/>
    <a:lstStyle/>
    <a:p>
      <a:pPr>
        <a:defRPr sz="1800">
          <a:latin typeface="Arial"/>
          <a:cs typeface="Arial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400-000000000000}">
  <sheetPr/>
  <sheetViews>
    <sheetView tabSelected="1" zoomScale="125" workbookViewId="0"/>
  </sheetViews>
  <pageMargins left="0.25" right="0.25" top="0.75" bottom="0.75" header="0.3" footer="0.3"/>
  <pageSetup orientation="landscape" horizontalDpi="0" verticalDpi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489440" cy="628904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0.52459</cdr:x>
      <cdr:y>0.95242</cdr:y>
    </cdr:from>
    <cdr:to>
      <cdr:x>1</cdr:x>
      <cdr:y>1</cdr:y>
    </cdr:to>
    <cdr:sp macro="" textlink="">
      <cdr:nvSpPr>
        <cdr:cNvPr id="2" name="Rectangle 1"/>
        <cdr:cNvSpPr/>
      </cdr:nvSpPr>
      <cdr:spPr>
        <a:xfrm xmlns:a="http://schemas.openxmlformats.org/drawingml/2006/main">
          <a:off x="4497910" y="5550523"/>
          <a:ext cx="4076202" cy="277294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200">
              <a:solidFill>
                <a:schemeClr val="tx1"/>
              </a:solidFill>
              <a:latin typeface="Arial"/>
              <a:cs typeface="Arial"/>
            </a:rPr>
            <a:t>Source: IPEDS </a:t>
          </a:r>
          <a:r>
            <a:rPr lang="en-US" sz="1200" baseline="0">
              <a:solidFill>
                <a:schemeClr val="tx1"/>
              </a:solidFill>
              <a:latin typeface="Arial"/>
              <a:cs typeface="Arial"/>
            </a:rPr>
            <a:t>and</a:t>
          </a:r>
          <a:r>
            <a:rPr lang="en-US" sz="1200">
              <a:solidFill>
                <a:schemeClr val="tx1"/>
              </a:solidFill>
              <a:latin typeface="Arial"/>
              <a:cs typeface="Arial"/>
            </a:rPr>
            <a:t> APS</a:t>
          </a:r>
        </a:p>
      </cdr:txBody>
    </cdr:sp>
  </cdr:relSizeAnchor>
  <cdr:relSizeAnchor xmlns:cdr="http://schemas.openxmlformats.org/drawingml/2006/chartDrawing">
    <cdr:from>
      <cdr:x>0.13934</cdr:x>
      <cdr:y>0.00969</cdr:y>
    </cdr:from>
    <cdr:to>
      <cdr:x>0.25644</cdr:x>
      <cdr:y>0.15088</cdr:y>
    </cdr:to>
    <cdr:pic>
      <cdr:nvPicPr>
        <cdr:cNvPr id="4" name="Picture 3">
          <a:extLst xmlns:a="http://schemas.openxmlformats.org/drawingml/2006/main">
            <a:ext uri="{FF2B5EF4-FFF2-40B4-BE49-F238E27FC236}">
              <a16:creationId xmlns:a16="http://schemas.microsoft.com/office/drawing/2014/main" id="{5A656B76-BBF7-F041-940D-B2379D77329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209040" y="60960"/>
          <a:ext cx="1016000" cy="887932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Primarie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00FF"/>
      </a:accent1>
      <a:accent2>
        <a:srgbClr val="FF0000"/>
      </a:accent2>
      <a:accent3>
        <a:srgbClr val="00FF00"/>
      </a:accent3>
      <a:accent4>
        <a:srgbClr val="800080"/>
      </a:accent4>
      <a:accent5>
        <a:srgbClr val="00FFFF"/>
      </a:accent5>
      <a:accent6>
        <a:srgbClr val="FF8000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Q81"/>
  <sheetViews>
    <sheetView showRuler="0" zoomScaleNormal="100" workbookViewId="0">
      <pane xSplit="2" topLeftCell="C1" activePane="topRight" state="frozen"/>
      <selection pane="topRight"/>
    </sheetView>
  </sheetViews>
  <sheetFormatPr baseColWidth="10" defaultColWidth="8.83203125" defaultRowHeight="13" x14ac:dyDescent="0.15"/>
  <cols>
    <col min="1" max="1" width="27.1640625" customWidth="1"/>
    <col min="2" max="2" width="26.83203125" customWidth="1"/>
    <col min="3" max="8" width="16.5" customWidth="1"/>
    <col min="9" max="9" width="12" customWidth="1"/>
    <col min="10" max="10" width="29.6640625" customWidth="1"/>
    <col min="11" max="13" width="12" customWidth="1"/>
    <col min="14" max="14" width="13.5" customWidth="1"/>
    <col min="15" max="15" width="13.83203125" customWidth="1"/>
    <col min="16" max="16" width="11.6640625" customWidth="1"/>
    <col min="17" max="17" width="12.83203125" customWidth="1"/>
  </cols>
  <sheetData>
    <row r="1" spans="1:17" x14ac:dyDescent="0.15">
      <c r="A1" s="5" t="s">
        <v>34</v>
      </c>
    </row>
    <row r="2" spans="1:17" x14ac:dyDescent="0.15">
      <c r="A2" t="s">
        <v>0</v>
      </c>
    </row>
    <row r="3" spans="1:17" x14ac:dyDescent="0.15">
      <c r="A3" t="s">
        <v>1</v>
      </c>
    </row>
    <row r="4" spans="1:17" x14ac:dyDescent="0.15">
      <c r="A4" t="s">
        <v>2</v>
      </c>
    </row>
    <row r="5" spans="1:17" ht="28" x14ac:dyDescent="0.15">
      <c r="A5" s="48" t="s">
        <v>3</v>
      </c>
      <c r="B5" s="49"/>
      <c r="C5" s="2">
        <v>2016</v>
      </c>
      <c r="D5" s="2">
        <v>2017</v>
      </c>
      <c r="E5" s="2">
        <v>2018</v>
      </c>
      <c r="F5" s="2">
        <v>2019</v>
      </c>
      <c r="G5" s="2">
        <v>2020</v>
      </c>
      <c r="H5" s="46" t="s">
        <v>12</v>
      </c>
      <c r="K5" s="2" t="s">
        <v>6</v>
      </c>
      <c r="L5" s="2" t="s">
        <v>8</v>
      </c>
      <c r="M5" s="2" t="s">
        <v>16</v>
      </c>
      <c r="N5" s="2" t="s">
        <v>9</v>
      </c>
      <c r="O5" s="2" t="s">
        <v>10</v>
      </c>
      <c r="P5" s="2" t="s">
        <v>11</v>
      </c>
      <c r="Q5" s="2" t="s">
        <v>17</v>
      </c>
    </row>
    <row r="6" spans="1:17" ht="76" customHeight="1" x14ac:dyDescent="0.15">
      <c r="A6" s="48" t="s">
        <v>4</v>
      </c>
      <c r="B6" s="49"/>
      <c r="C6" s="8" t="s">
        <v>26</v>
      </c>
      <c r="D6" s="2" t="s">
        <v>26</v>
      </c>
      <c r="E6" s="2" t="s">
        <v>26</v>
      </c>
      <c r="F6" s="2" t="s">
        <v>26</v>
      </c>
      <c r="G6" s="2" t="s">
        <v>26</v>
      </c>
      <c r="H6" s="47"/>
      <c r="J6" s="2" t="s">
        <v>18</v>
      </c>
      <c r="K6" s="3"/>
      <c r="L6" s="3"/>
      <c r="M6" s="3"/>
      <c r="N6" s="3"/>
      <c r="O6" s="3"/>
      <c r="P6" s="3"/>
      <c r="Q6" s="3"/>
    </row>
    <row r="7" spans="1:17" s="18" customFormat="1" ht="13" customHeight="1" x14ac:dyDescent="0.15">
      <c r="A7" s="42" t="s">
        <v>37</v>
      </c>
      <c r="B7" s="26" t="s">
        <v>5</v>
      </c>
      <c r="C7" s="27"/>
      <c r="D7" s="27"/>
      <c r="E7" s="28"/>
      <c r="F7" s="28"/>
      <c r="G7" s="28"/>
      <c r="H7" s="28"/>
      <c r="J7" s="19" t="s">
        <v>7</v>
      </c>
      <c r="K7" s="20">
        <f t="shared" ref="K7:K12" si="0">H9</f>
        <v>1.2</v>
      </c>
      <c r="L7" s="21">
        <f t="shared" ref="L7:L12" si="1">H19</f>
        <v>60.4</v>
      </c>
      <c r="M7" s="20">
        <f t="shared" ref="M7:M12" si="2">H69</f>
        <v>24</v>
      </c>
      <c r="N7" s="20">
        <f t="shared" ref="N7:N12" si="3">H29</f>
        <v>60.4</v>
      </c>
      <c r="O7" s="21">
        <f t="shared" ref="O7:O12" si="4">H39</f>
        <v>252</v>
      </c>
      <c r="P7" s="21">
        <f t="shared" ref="P7:P12" si="5">H49</f>
        <v>449.4</v>
      </c>
      <c r="Q7" s="20">
        <f t="shared" ref="Q7:Q12" si="6">H59</f>
        <v>312.2</v>
      </c>
    </row>
    <row r="8" spans="1:17" x14ac:dyDescent="0.15">
      <c r="A8" s="32"/>
      <c r="B8" s="33"/>
      <c r="C8" s="34"/>
      <c r="D8" s="34"/>
      <c r="E8" s="34"/>
      <c r="F8" s="34"/>
      <c r="G8" s="34"/>
      <c r="H8" s="35"/>
      <c r="J8" s="7" t="s">
        <v>27</v>
      </c>
      <c r="K8" s="1">
        <f t="shared" si="0"/>
        <v>51.8</v>
      </c>
      <c r="L8" s="3">
        <f t="shared" si="1"/>
        <v>1986.4</v>
      </c>
      <c r="M8" s="1">
        <f t="shared" si="2"/>
        <v>673.2</v>
      </c>
      <c r="N8" s="1">
        <f t="shared" si="3"/>
        <v>3621.4</v>
      </c>
      <c r="O8" s="3">
        <f t="shared" si="4"/>
        <v>12419</v>
      </c>
      <c r="P8" s="3">
        <f t="shared" si="5"/>
        <v>18407</v>
      </c>
      <c r="Q8" s="1">
        <f t="shared" si="6"/>
        <v>13409.6</v>
      </c>
    </row>
    <row r="9" spans="1:17" x14ac:dyDescent="0.15">
      <c r="A9" s="50" t="s">
        <v>6</v>
      </c>
      <c r="B9" s="22" t="s">
        <v>7</v>
      </c>
      <c r="C9" s="23">
        <v>0</v>
      </c>
      <c r="D9" s="23">
        <v>1</v>
      </c>
      <c r="E9" s="23">
        <v>0</v>
      </c>
      <c r="F9" s="23">
        <v>3</v>
      </c>
      <c r="G9" s="23">
        <v>2</v>
      </c>
      <c r="H9" s="24">
        <f>(SUM(C9:G9))/5</f>
        <v>1.2</v>
      </c>
      <c r="J9" s="7" t="s">
        <v>23</v>
      </c>
      <c r="K9" s="1">
        <f t="shared" si="0"/>
        <v>13.4</v>
      </c>
      <c r="L9" s="3">
        <f t="shared" si="1"/>
        <v>1079.5999999999999</v>
      </c>
      <c r="M9" s="1">
        <f t="shared" si="2"/>
        <v>275</v>
      </c>
      <c r="N9" s="1">
        <f t="shared" si="3"/>
        <v>1131</v>
      </c>
      <c r="O9" s="3">
        <f t="shared" si="4"/>
        <v>6766.4</v>
      </c>
      <c r="P9" s="3">
        <f t="shared" si="5"/>
        <v>9544.7999999999993</v>
      </c>
      <c r="Q9" s="1">
        <f t="shared" si="6"/>
        <v>4655.6000000000004</v>
      </c>
    </row>
    <row r="10" spans="1:17" x14ac:dyDescent="0.15">
      <c r="A10" s="51"/>
      <c r="B10" s="22" t="s">
        <v>27</v>
      </c>
      <c r="C10" s="23">
        <v>43</v>
      </c>
      <c r="D10" s="23">
        <v>38</v>
      </c>
      <c r="E10" s="23">
        <v>46</v>
      </c>
      <c r="F10" s="23">
        <v>55</v>
      </c>
      <c r="G10" s="23">
        <v>77</v>
      </c>
      <c r="H10" s="24">
        <f t="shared" ref="H10:H74" si="7">(SUM(C10:G10))/5</f>
        <v>51.8</v>
      </c>
      <c r="J10" s="7" t="s">
        <v>24</v>
      </c>
      <c r="K10" s="1">
        <f t="shared" si="0"/>
        <v>69</v>
      </c>
      <c r="L10" s="3">
        <f t="shared" si="1"/>
        <v>1838.6</v>
      </c>
      <c r="M10" s="1">
        <f t="shared" si="2"/>
        <v>901.6</v>
      </c>
      <c r="N10" s="1">
        <f t="shared" si="3"/>
        <v>2761.4</v>
      </c>
      <c r="O10" s="3">
        <f t="shared" si="4"/>
        <v>8823.6</v>
      </c>
      <c r="P10" s="3">
        <f t="shared" si="5"/>
        <v>17702.400000000001</v>
      </c>
      <c r="Q10" s="1">
        <f t="shared" si="6"/>
        <v>13526.4</v>
      </c>
    </row>
    <row r="11" spans="1:17" x14ac:dyDescent="0.15">
      <c r="A11" s="51"/>
      <c r="B11" s="22" t="s">
        <v>23</v>
      </c>
      <c r="C11" s="23">
        <v>11</v>
      </c>
      <c r="D11" s="23">
        <v>12</v>
      </c>
      <c r="E11" s="23">
        <v>10</v>
      </c>
      <c r="F11" s="23">
        <v>16</v>
      </c>
      <c r="G11" s="23">
        <v>18</v>
      </c>
      <c r="H11" s="24">
        <f t="shared" si="7"/>
        <v>13.4</v>
      </c>
      <c r="J11" s="7" t="s">
        <v>28</v>
      </c>
      <c r="K11" s="1">
        <f t="shared" si="0"/>
        <v>1.2</v>
      </c>
      <c r="L11" s="3">
        <f t="shared" si="1"/>
        <v>25</v>
      </c>
      <c r="M11" s="1">
        <f t="shared" si="2"/>
        <v>8.8000000000000007</v>
      </c>
      <c r="N11" s="1">
        <f t="shared" si="3"/>
        <v>35.799999999999997</v>
      </c>
      <c r="O11" s="3">
        <f t="shared" si="4"/>
        <v>188.4</v>
      </c>
      <c r="P11" s="3">
        <f t="shared" si="5"/>
        <v>251.6</v>
      </c>
      <c r="Q11" s="1">
        <f t="shared" si="6"/>
        <v>161.6</v>
      </c>
    </row>
    <row r="12" spans="1:17" x14ac:dyDescent="0.15">
      <c r="A12" s="51"/>
      <c r="B12" s="22" t="s">
        <v>24</v>
      </c>
      <c r="C12" s="23">
        <v>48</v>
      </c>
      <c r="D12" s="23">
        <v>58</v>
      </c>
      <c r="E12" s="23">
        <v>75</v>
      </c>
      <c r="F12" s="23">
        <v>79</v>
      </c>
      <c r="G12" s="23">
        <v>85</v>
      </c>
      <c r="H12" s="24">
        <f t="shared" si="7"/>
        <v>69</v>
      </c>
      <c r="J12" s="7" t="s">
        <v>25</v>
      </c>
      <c r="K12" s="1">
        <f t="shared" si="0"/>
        <v>439</v>
      </c>
      <c r="L12" s="3">
        <f t="shared" si="1"/>
        <v>8699.2000000000007</v>
      </c>
      <c r="M12" s="1">
        <f t="shared" si="2"/>
        <v>5797</v>
      </c>
      <c r="N12" s="1">
        <f t="shared" si="3"/>
        <v>15950.6</v>
      </c>
      <c r="O12" s="3">
        <f t="shared" si="4"/>
        <v>41608.800000000003</v>
      </c>
      <c r="P12" s="3">
        <f t="shared" si="5"/>
        <v>69086.399999999994</v>
      </c>
      <c r="Q12" s="1">
        <f t="shared" si="6"/>
        <v>69643.8</v>
      </c>
    </row>
    <row r="13" spans="1:17" x14ac:dyDescent="0.15">
      <c r="A13" s="51"/>
      <c r="B13" s="22" t="s">
        <v>28</v>
      </c>
      <c r="C13" s="23">
        <v>1</v>
      </c>
      <c r="D13" s="23">
        <v>1</v>
      </c>
      <c r="E13" s="23">
        <v>1</v>
      </c>
      <c r="F13" s="23">
        <v>3</v>
      </c>
      <c r="G13" s="23">
        <v>0</v>
      </c>
      <c r="H13" s="24">
        <f t="shared" si="7"/>
        <v>1.2</v>
      </c>
      <c r="J13" s="9" t="s">
        <v>29</v>
      </c>
      <c r="K13" s="10">
        <f>H17</f>
        <v>632</v>
      </c>
      <c r="L13" s="10">
        <f>H27</f>
        <v>14681.4</v>
      </c>
      <c r="M13" s="10">
        <f>H77</f>
        <v>8317.6</v>
      </c>
      <c r="N13" s="10">
        <f>H37</f>
        <v>25416.2</v>
      </c>
      <c r="O13" s="10">
        <f>H47</f>
        <v>76681.8</v>
      </c>
      <c r="P13" s="10">
        <f>H57</f>
        <v>123849.60000000001</v>
      </c>
      <c r="Q13" s="10">
        <f>H67</f>
        <v>108961.2</v>
      </c>
    </row>
    <row r="14" spans="1:17" x14ac:dyDescent="0.15">
      <c r="A14" s="51"/>
      <c r="B14" s="22" t="s">
        <v>25</v>
      </c>
      <c r="C14" s="23">
        <v>328</v>
      </c>
      <c r="D14" s="23">
        <v>417</v>
      </c>
      <c r="E14" s="23">
        <v>444</v>
      </c>
      <c r="F14" s="23">
        <v>461</v>
      </c>
      <c r="G14" s="23">
        <v>545</v>
      </c>
      <c r="H14" s="24">
        <f t="shared" si="7"/>
        <v>439</v>
      </c>
      <c r="J14" s="9" t="s">
        <v>35</v>
      </c>
      <c r="K14" s="10">
        <f>K7+K9+K10+K11</f>
        <v>84.8</v>
      </c>
      <c r="L14" s="10">
        <f t="shared" ref="L14:Q14" si="8">L7+L9+L10+L11</f>
        <v>3003.6</v>
      </c>
      <c r="M14" s="10">
        <f t="shared" si="8"/>
        <v>1209.3999999999999</v>
      </c>
      <c r="N14" s="10">
        <f t="shared" si="8"/>
        <v>3988.6000000000004</v>
      </c>
      <c r="O14" s="10">
        <f t="shared" si="8"/>
        <v>16030.4</v>
      </c>
      <c r="P14" s="10">
        <f t="shared" si="8"/>
        <v>27948.199999999997</v>
      </c>
      <c r="Q14" s="10">
        <f t="shared" si="8"/>
        <v>18655.8</v>
      </c>
    </row>
    <row r="15" spans="1:17" x14ac:dyDescent="0.15">
      <c r="A15" s="51"/>
      <c r="B15" s="25" t="s">
        <v>30</v>
      </c>
      <c r="C15" s="23">
        <v>33</v>
      </c>
      <c r="D15" s="23">
        <v>46</v>
      </c>
      <c r="E15" s="23">
        <v>52</v>
      </c>
      <c r="F15" s="23">
        <v>56</v>
      </c>
      <c r="G15" s="23">
        <v>79</v>
      </c>
      <c r="H15" s="24">
        <f t="shared" si="7"/>
        <v>53.2</v>
      </c>
      <c r="J15" s="11"/>
      <c r="K15" s="10"/>
      <c r="L15" s="10"/>
      <c r="M15" s="10"/>
      <c r="N15" s="10"/>
      <c r="O15" s="10"/>
      <c r="P15" s="10"/>
      <c r="Q15" s="10"/>
    </row>
    <row r="16" spans="1:17" x14ac:dyDescent="0.15">
      <c r="A16" s="51"/>
      <c r="B16" s="25" t="s">
        <v>31</v>
      </c>
      <c r="C16" s="23">
        <v>512</v>
      </c>
      <c r="D16" s="23">
        <v>626</v>
      </c>
      <c r="E16" s="23">
        <v>684</v>
      </c>
      <c r="F16" s="23">
        <v>730</v>
      </c>
      <c r="G16" s="23">
        <v>874</v>
      </c>
      <c r="H16" s="24">
        <f t="shared" si="7"/>
        <v>685.2</v>
      </c>
      <c r="J16" s="9" t="s">
        <v>38</v>
      </c>
      <c r="K16" s="13">
        <f t="shared" ref="K16" si="9">K14/K13</f>
        <v>0.13417721518987341</v>
      </c>
      <c r="L16" s="13">
        <f t="shared" ref="L16:Q16" si="10">L14/L13</f>
        <v>0.20458539376353754</v>
      </c>
      <c r="M16" s="13">
        <f t="shared" si="10"/>
        <v>0.14540251995768008</v>
      </c>
      <c r="N16" s="13">
        <f t="shared" si="10"/>
        <v>0.1569314059536831</v>
      </c>
      <c r="O16" s="13">
        <f t="shared" si="10"/>
        <v>0.20905090908142479</v>
      </c>
      <c r="P16" s="13">
        <f t="shared" si="10"/>
        <v>0.22566241635015369</v>
      </c>
      <c r="Q16" s="13">
        <f t="shared" si="10"/>
        <v>0.17121507472384664</v>
      </c>
    </row>
    <row r="17" spans="1:17" x14ac:dyDescent="0.15">
      <c r="A17" s="52"/>
      <c r="B17" s="25" t="s">
        <v>32</v>
      </c>
      <c r="C17" s="23">
        <f t="shared" ref="C17:G17" si="11">C16-C15</f>
        <v>479</v>
      </c>
      <c r="D17" s="23">
        <f t="shared" si="11"/>
        <v>580</v>
      </c>
      <c r="E17" s="23">
        <f t="shared" si="11"/>
        <v>632</v>
      </c>
      <c r="F17" s="23">
        <f t="shared" si="11"/>
        <v>674</v>
      </c>
      <c r="G17" s="23">
        <f t="shared" si="11"/>
        <v>795</v>
      </c>
      <c r="H17" s="24">
        <f t="shared" si="7"/>
        <v>632</v>
      </c>
      <c r="J17" s="12" t="s">
        <v>36</v>
      </c>
    </row>
    <row r="18" spans="1:17" x14ac:dyDescent="0.15">
      <c r="A18" s="29"/>
      <c r="B18" s="30"/>
      <c r="C18" s="30"/>
      <c r="D18" s="30"/>
      <c r="E18" s="30"/>
      <c r="F18" s="30"/>
      <c r="G18" s="30"/>
      <c r="H18" s="31"/>
    </row>
    <row r="19" spans="1:17" x14ac:dyDescent="0.15">
      <c r="A19" s="53" t="s">
        <v>8</v>
      </c>
      <c r="B19" s="22" t="s">
        <v>7</v>
      </c>
      <c r="C19" s="23">
        <v>69</v>
      </c>
      <c r="D19" s="23">
        <v>56</v>
      </c>
      <c r="E19" s="23">
        <v>65</v>
      </c>
      <c r="F19" s="23">
        <v>52</v>
      </c>
      <c r="G19" s="23">
        <v>60</v>
      </c>
      <c r="H19" s="24">
        <f t="shared" si="7"/>
        <v>60.4</v>
      </c>
    </row>
    <row r="20" spans="1:17" x14ac:dyDescent="0.15">
      <c r="A20" s="53"/>
      <c r="B20" s="22" t="s">
        <v>27</v>
      </c>
      <c r="C20" s="23">
        <v>2035</v>
      </c>
      <c r="D20" s="23">
        <v>2052</v>
      </c>
      <c r="E20" s="23">
        <v>2016</v>
      </c>
      <c r="F20" s="23">
        <v>1896</v>
      </c>
      <c r="G20" s="23">
        <v>1933</v>
      </c>
      <c r="H20" s="24">
        <f t="shared" si="7"/>
        <v>1986.4</v>
      </c>
    </row>
    <row r="21" spans="1:17" x14ac:dyDescent="0.15">
      <c r="A21" s="53"/>
      <c r="B21" s="22" t="s">
        <v>23</v>
      </c>
      <c r="C21" s="23">
        <v>986</v>
      </c>
      <c r="D21" s="23">
        <v>1111</v>
      </c>
      <c r="E21" s="23">
        <v>1151</v>
      </c>
      <c r="F21" s="23">
        <v>1067</v>
      </c>
      <c r="G21" s="23">
        <v>1083</v>
      </c>
      <c r="H21" s="24">
        <f t="shared" si="7"/>
        <v>1079.5999999999999</v>
      </c>
      <c r="K21" s="14"/>
      <c r="L21" s="14"/>
      <c r="M21" s="14"/>
      <c r="N21" s="14"/>
      <c r="O21" s="14"/>
      <c r="P21" s="14"/>
      <c r="Q21" s="14"/>
    </row>
    <row r="22" spans="1:17" x14ac:dyDescent="0.15">
      <c r="A22" s="53"/>
      <c r="B22" s="22" t="s">
        <v>24</v>
      </c>
      <c r="C22" s="23">
        <v>1508</v>
      </c>
      <c r="D22" s="23">
        <v>1797</v>
      </c>
      <c r="E22" s="23">
        <v>1863</v>
      </c>
      <c r="F22" s="23">
        <v>1907</v>
      </c>
      <c r="G22" s="23">
        <v>2118</v>
      </c>
      <c r="H22" s="24">
        <f t="shared" si="7"/>
        <v>1838.6</v>
      </c>
      <c r="J22" s="14"/>
    </row>
    <row r="23" spans="1:17" x14ac:dyDescent="0.15">
      <c r="A23" s="53"/>
      <c r="B23" s="22" t="s">
        <v>28</v>
      </c>
      <c r="C23" s="24">
        <v>25</v>
      </c>
      <c r="D23" s="24">
        <v>19</v>
      </c>
      <c r="E23" s="24">
        <v>31</v>
      </c>
      <c r="F23" s="24">
        <v>26</v>
      </c>
      <c r="G23" s="24">
        <v>24</v>
      </c>
      <c r="H23" s="24">
        <f t="shared" si="7"/>
        <v>25</v>
      </c>
      <c r="J23" s="14"/>
    </row>
    <row r="24" spans="1:17" x14ac:dyDescent="0.15">
      <c r="A24" s="53"/>
      <c r="B24" s="22" t="s">
        <v>25</v>
      </c>
      <c r="C24" s="23">
        <v>9023</v>
      </c>
      <c r="D24" s="23">
        <v>9122</v>
      </c>
      <c r="E24" s="23">
        <v>8705</v>
      </c>
      <c r="F24" s="23">
        <v>8459</v>
      </c>
      <c r="G24" s="23">
        <v>8187</v>
      </c>
      <c r="H24" s="24">
        <f t="shared" si="7"/>
        <v>8699.2000000000007</v>
      </c>
      <c r="J24" s="14"/>
    </row>
    <row r="25" spans="1:17" x14ac:dyDescent="0.15">
      <c r="A25" s="53"/>
      <c r="B25" s="25" t="s">
        <v>30</v>
      </c>
      <c r="C25" s="23">
        <v>875</v>
      </c>
      <c r="D25" s="23">
        <v>953</v>
      </c>
      <c r="E25" s="23">
        <v>958</v>
      </c>
      <c r="F25" s="23">
        <v>1007</v>
      </c>
      <c r="G25" s="23">
        <v>1061</v>
      </c>
      <c r="H25" s="24">
        <f t="shared" si="7"/>
        <v>970.8</v>
      </c>
      <c r="J25" s="14"/>
    </row>
    <row r="26" spans="1:17" x14ac:dyDescent="0.15">
      <c r="A26" s="53"/>
      <c r="B26" s="25" t="s">
        <v>31</v>
      </c>
      <c r="C26" s="23">
        <v>15523</v>
      </c>
      <c r="D26" s="23">
        <v>16147</v>
      </c>
      <c r="E26" s="23">
        <v>15756</v>
      </c>
      <c r="F26" s="23">
        <v>15407</v>
      </c>
      <c r="G26" s="23">
        <v>15428</v>
      </c>
      <c r="H26" s="24">
        <f t="shared" si="7"/>
        <v>15652.2</v>
      </c>
      <c r="J26" s="15"/>
    </row>
    <row r="27" spans="1:17" x14ac:dyDescent="0.15">
      <c r="A27" s="53"/>
      <c r="B27" s="25" t="s">
        <v>32</v>
      </c>
      <c r="C27" s="23">
        <f t="shared" ref="C27:G27" si="12">C26-C25</f>
        <v>14648</v>
      </c>
      <c r="D27" s="23">
        <f t="shared" si="12"/>
        <v>15194</v>
      </c>
      <c r="E27" s="23">
        <f t="shared" si="12"/>
        <v>14798</v>
      </c>
      <c r="F27" s="23">
        <f t="shared" si="12"/>
        <v>14400</v>
      </c>
      <c r="G27" s="23">
        <f t="shared" si="12"/>
        <v>14367</v>
      </c>
      <c r="H27" s="24">
        <f t="shared" si="7"/>
        <v>14681.4</v>
      </c>
      <c r="J27" s="15"/>
    </row>
    <row r="28" spans="1:17" x14ac:dyDescent="0.15">
      <c r="A28" s="29"/>
      <c r="B28" s="30"/>
      <c r="C28" s="30"/>
      <c r="D28" s="30"/>
      <c r="E28" s="30"/>
      <c r="F28" s="30"/>
      <c r="G28" s="30"/>
      <c r="H28" s="31"/>
      <c r="J28" s="15"/>
    </row>
    <row r="29" spans="1:17" x14ac:dyDescent="0.15">
      <c r="A29" s="53" t="s">
        <v>9</v>
      </c>
      <c r="B29" s="22" t="s">
        <v>7</v>
      </c>
      <c r="C29" s="23">
        <v>60</v>
      </c>
      <c r="D29" s="23">
        <v>63</v>
      </c>
      <c r="E29" s="23">
        <v>68</v>
      </c>
      <c r="F29" s="23">
        <v>58</v>
      </c>
      <c r="G29" s="23">
        <v>53</v>
      </c>
      <c r="H29" s="24">
        <f t="shared" si="7"/>
        <v>60.4</v>
      </c>
      <c r="J29" s="15"/>
    </row>
    <row r="30" spans="1:17" x14ac:dyDescent="0.15">
      <c r="A30" s="53"/>
      <c r="B30" s="22" t="s">
        <v>27</v>
      </c>
      <c r="C30" s="23">
        <v>2994</v>
      </c>
      <c r="D30" s="23">
        <v>3237</v>
      </c>
      <c r="E30" s="23">
        <v>3802</v>
      </c>
      <c r="F30" s="23">
        <v>3921</v>
      </c>
      <c r="G30" s="23">
        <v>4153</v>
      </c>
      <c r="H30" s="24">
        <f t="shared" si="7"/>
        <v>3621.4</v>
      </c>
      <c r="J30" s="15"/>
    </row>
    <row r="31" spans="1:17" x14ac:dyDescent="0.15">
      <c r="A31" s="53"/>
      <c r="B31" s="22" t="s">
        <v>23</v>
      </c>
      <c r="C31" s="23">
        <v>1061</v>
      </c>
      <c r="D31" s="23">
        <v>1102</v>
      </c>
      <c r="E31" s="23">
        <v>1166</v>
      </c>
      <c r="F31" s="23">
        <v>1142</v>
      </c>
      <c r="G31" s="23">
        <v>1184</v>
      </c>
      <c r="H31" s="24">
        <f t="shared" si="7"/>
        <v>1131</v>
      </c>
      <c r="J31" s="15"/>
    </row>
    <row r="32" spans="1:17" x14ac:dyDescent="0.15">
      <c r="A32" s="53"/>
      <c r="B32" s="22" t="s">
        <v>24</v>
      </c>
      <c r="C32" s="23">
        <v>2365</v>
      </c>
      <c r="D32" s="23">
        <v>2528</v>
      </c>
      <c r="E32" s="23">
        <v>2808</v>
      </c>
      <c r="F32" s="23">
        <v>2963</v>
      </c>
      <c r="G32" s="23">
        <v>3143</v>
      </c>
      <c r="H32" s="24">
        <f t="shared" si="7"/>
        <v>2761.4</v>
      </c>
      <c r="J32" s="15"/>
      <c r="K32" s="16"/>
      <c r="L32" s="16"/>
      <c r="M32" s="16"/>
      <c r="N32" s="16"/>
      <c r="O32" s="16"/>
      <c r="P32" s="16"/>
      <c r="Q32" s="16"/>
    </row>
    <row r="33" spans="1:17" x14ac:dyDescent="0.15">
      <c r="A33" s="53"/>
      <c r="B33" s="22" t="s">
        <v>28</v>
      </c>
      <c r="C33" s="23">
        <v>33</v>
      </c>
      <c r="D33" s="23">
        <v>26</v>
      </c>
      <c r="E33" s="23">
        <v>43</v>
      </c>
      <c r="F33" s="23">
        <v>28</v>
      </c>
      <c r="G33" s="23">
        <v>49</v>
      </c>
      <c r="H33" s="24">
        <f t="shared" si="7"/>
        <v>35.799999999999997</v>
      </c>
      <c r="J33" s="15"/>
      <c r="K33" s="16"/>
      <c r="L33" s="16"/>
      <c r="M33" s="16"/>
      <c r="N33" s="16"/>
      <c r="O33" s="16"/>
      <c r="P33" s="16"/>
      <c r="Q33" s="16"/>
    </row>
    <row r="34" spans="1:17" x14ac:dyDescent="0.15">
      <c r="A34" s="53"/>
      <c r="B34" s="22" t="s">
        <v>25</v>
      </c>
      <c r="C34" s="23">
        <v>15410</v>
      </c>
      <c r="D34" s="23">
        <v>15700</v>
      </c>
      <c r="E34" s="23">
        <v>16073</v>
      </c>
      <c r="F34" s="23">
        <v>16374</v>
      </c>
      <c r="G34" s="23">
        <v>16196</v>
      </c>
      <c r="H34" s="24">
        <f t="shared" si="7"/>
        <v>15950.6</v>
      </c>
      <c r="J34" s="15"/>
      <c r="K34" s="16"/>
      <c r="L34" s="16"/>
      <c r="M34" s="16"/>
      <c r="N34" s="16"/>
      <c r="O34" s="16"/>
      <c r="P34" s="16"/>
      <c r="Q34" s="16"/>
    </row>
    <row r="35" spans="1:17" x14ac:dyDescent="0.15">
      <c r="A35" s="53"/>
      <c r="B35" s="25" t="s">
        <v>30</v>
      </c>
      <c r="C35" s="23">
        <v>4717</v>
      </c>
      <c r="D35" s="23">
        <v>5538</v>
      </c>
      <c r="E35" s="23">
        <v>5947</v>
      </c>
      <c r="F35" s="23">
        <v>6739</v>
      </c>
      <c r="G35" s="23">
        <v>7441</v>
      </c>
      <c r="H35" s="24">
        <f t="shared" si="7"/>
        <v>6076.4</v>
      </c>
      <c r="J35" s="15"/>
      <c r="K35" s="16"/>
      <c r="L35" s="16"/>
      <c r="M35" s="16"/>
      <c r="N35" s="16"/>
      <c r="O35" s="16"/>
      <c r="P35" s="16"/>
      <c r="Q35" s="16"/>
    </row>
    <row r="36" spans="1:17" x14ac:dyDescent="0.15">
      <c r="A36" s="53"/>
      <c r="B36" s="25" t="s">
        <v>31</v>
      </c>
      <c r="C36" s="23">
        <v>28337</v>
      </c>
      <c r="D36" s="23">
        <v>30088</v>
      </c>
      <c r="E36" s="23">
        <v>31714</v>
      </c>
      <c r="F36" s="23">
        <v>33148</v>
      </c>
      <c r="G36" s="23">
        <v>34176</v>
      </c>
      <c r="H36" s="24">
        <f t="shared" si="7"/>
        <v>31492.6</v>
      </c>
      <c r="J36" s="15"/>
      <c r="K36" s="16"/>
      <c r="L36" s="16"/>
      <c r="M36" s="16"/>
      <c r="N36" s="16"/>
      <c r="O36" s="16"/>
      <c r="P36" s="16"/>
      <c r="Q36" s="16"/>
    </row>
    <row r="37" spans="1:17" x14ac:dyDescent="0.15">
      <c r="A37" s="53"/>
      <c r="B37" s="25" t="s">
        <v>32</v>
      </c>
      <c r="C37" s="23">
        <f t="shared" ref="C37:G37" si="13">C36-C35</f>
        <v>23620</v>
      </c>
      <c r="D37" s="23">
        <f t="shared" si="13"/>
        <v>24550</v>
      </c>
      <c r="E37" s="23">
        <f t="shared" si="13"/>
        <v>25767</v>
      </c>
      <c r="F37" s="23">
        <f t="shared" si="13"/>
        <v>26409</v>
      </c>
      <c r="G37" s="23">
        <f t="shared" si="13"/>
        <v>26735</v>
      </c>
      <c r="H37" s="24">
        <f t="shared" si="7"/>
        <v>25416.2</v>
      </c>
      <c r="J37" s="15"/>
      <c r="K37" s="17"/>
      <c r="L37" s="17"/>
      <c r="M37" s="17"/>
      <c r="N37" s="17"/>
      <c r="O37" s="17"/>
      <c r="P37" s="17"/>
      <c r="Q37" s="17"/>
    </row>
    <row r="38" spans="1:17" x14ac:dyDescent="0.15">
      <c r="A38" s="29"/>
      <c r="B38" s="30"/>
      <c r="C38" s="30"/>
      <c r="D38" s="30"/>
      <c r="E38" s="30"/>
      <c r="F38" s="30"/>
      <c r="G38" s="30"/>
      <c r="H38" s="31"/>
    </row>
    <row r="39" spans="1:17" x14ac:dyDescent="0.15">
      <c r="A39" s="53" t="s">
        <v>10</v>
      </c>
      <c r="B39" s="22" t="s">
        <v>7</v>
      </c>
      <c r="C39" s="23">
        <v>230</v>
      </c>
      <c r="D39" s="23">
        <v>257</v>
      </c>
      <c r="E39" s="23">
        <v>256</v>
      </c>
      <c r="F39" s="23">
        <v>253</v>
      </c>
      <c r="G39" s="23">
        <v>264</v>
      </c>
      <c r="H39" s="24">
        <f t="shared" si="7"/>
        <v>252</v>
      </c>
    </row>
    <row r="40" spans="1:17" x14ac:dyDescent="0.15">
      <c r="A40" s="53"/>
      <c r="B40" s="22" t="s">
        <v>27</v>
      </c>
      <c r="C40" s="23">
        <v>8279</v>
      </c>
      <c r="D40" s="23">
        <v>10135</v>
      </c>
      <c r="E40" s="23">
        <v>12392</v>
      </c>
      <c r="F40" s="23">
        <v>14454</v>
      </c>
      <c r="G40" s="23">
        <v>16835</v>
      </c>
      <c r="H40" s="24">
        <f t="shared" si="7"/>
        <v>12419</v>
      </c>
    </row>
    <row r="41" spans="1:17" x14ac:dyDescent="0.15">
      <c r="A41" s="53"/>
      <c r="B41" s="22" t="s">
        <v>23</v>
      </c>
      <c r="C41" s="23">
        <v>5725</v>
      </c>
      <c r="D41" s="23">
        <v>6150</v>
      </c>
      <c r="E41" s="23">
        <v>6680</v>
      </c>
      <c r="F41" s="23">
        <v>7433</v>
      </c>
      <c r="G41" s="23">
        <v>7844</v>
      </c>
      <c r="H41" s="24">
        <f t="shared" si="7"/>
        <v>6766.4</v>
      </c>
    </row>
    <row r="42" spans="1:17" x14ac:dyDescent="0.15">
      <c r="A42" s="53"/>
      <c r="B42" s="22" t="s">
        <v>24</v>
      </c>
      <c r="C42" s="23">
        <v>6743</v>
      </c>
      <c r="D42" s="23">
        <v>7816</v>
      </c>
      <c r="E42" s="23">
        <v>8644</v>
      </c>
      <c r="F42" s="23">
        <v>9873</v>
      </c>
      <c r="G42" s="23">
        <v>11042</v>
      </c>
      <c r="H42" s="24">
        <f t="shared" si="7"/>
        <v>8823.6</v>
      </c>
    </row>
    <row r="43" spans="1:17" x14ac:dyDescent="0.15">
      <c r="A43" s="53"/>
      <c r="B43" s="22" t="s">
        <v>28</v>
      </c>
      <c r="C43" s="23">
        <v>195</v>
      </c>
      <c r="D43" s="23">
        <v>181</v>
      </c>
      <c r="E43" s="23">
        <v>171</v>
      </c>
      <c r="F43" s="23">
        <v>201</v>
      </c>
      <c r="G43" s="23">
        <v>194</v>
      </c>
      <c r="H43" s="24">
        <f t="shared" si="7"/>
        <v>188.4</v>
      </c>
    </row>
    <row r="44" spans="1:17" x14ac:dyDescent="0.15">
      <c r="A44" s="53"/>
      <c r="B44" s="22" t="s">
        <v>25</v>
      </c>
      <c r="C44" s="23">
        <v>36089</v>
      </c>
      <c r="D44" s="23">
        <v>38675</v>
      </c>
      <c r="E44" s="23">
        <v>41719</v>
      </c>
      <c r="F44" s="23">
        <v>44460</v>
      </c>
      <c r="G44" s="23">
        <v>47101</v>
      </c>
      <c r="H44" s="24">
        <f t="shared" si="7"/>
        <v>41608.800000000003</v>
      </c>
    </row>
    <row r="45" spans="1:17" x14ac:dyDescent="0.15">
      <c r="A45" s="53"/>
      <c r="B45" s="25" t="s">
        <v>30</v>
      </c>
      <c r="C45" s="23">
        <v>4389</v>
      </c>
      <c r="D45" s="23">
        <v>5541</v>
      </c>
      <c r="E45" s="23">
        <v>7303</v>
      </c>
      <c r="F45" s="23">
        <v>8597</v>
      </c>
      <c r="G45" s="23">
        <v>10437</v>
      </c>
      <c r="H45" s="24">
        <f t="shared" si="7"/>
        <v>7253.4</v>
      </c>
    </row>
    <row r="46" spans="1:17" x14ac:dyDescent="0.15">
      <c r="A46" s="53"/>
      <c r="B46" s="25" t="s">
        <v>31</v>
      </c>
      <c r="C46" s="23">
        <v>67381</v>
      </c>
      <c r="D46" s="23">
        <v>74703</v>
      </c>
      <c r="E46" s="23">
        <v>83497</v>
      </c>
      <c r="F46" s="23">
        <v>92525</v>
      </c>
      <c r="G46" s="23">
        <v>101570</v>
      </c>
      <c r="H46" s="24">
        <f t="shared" si="7"/>
        <v>83935.2</v>
      </c>
    </row>
    <row r="47" spans="1:17" x14ac:dyDescent="0.15">
      <c r="A47" s="53"/>
      <c r="B47" s="25" t="s">
        <v>32</v>
      </c>
      <c r="C47" s="23">
        <f t="shared" ref="C47:G47" si="14">C46-C45</f>
        <v>62992</v>
      </c>
      <c r="D47" s="23">
        <f t="shared" si="14"/>
        <v>69162</v>
      </c>
      <c r="E47" s="23">
        <f t="shared" si="14"/>
        <v>76194</v>
      </c>
      <c r="F47" s="23">
        <f t="shared" si="14"/>
        <v>83928</v>
      </c>
      <c r="G47" s="23">
        <f t="shared" si="14"/>
        <v>91133</v>
      </c>
      <c r="H47" s="24">
        <f t="shared" si="7"/>
        <v>76681.8</v>
      </c>
    </row>
    <row r="48" spans="1:17" x14ac:dyDescent="0.15">
      <c r="A48" s="32"/>
      <c r="B48" s="30"/>
      <c r="C48" s="30"/>
      <c r="D48" s="30"/>
      <c r="E48" s="30"/>
      <c r="F48" s="30"/>
      <c r="G48" s="30"/>
      <c r="H48" s="35"/>
    </row>
    <row r="49" spans="1:8" x14ac:dyDescent="0.15">
      <c r="A49" s="45" t="s">
        <v>11</v>
      </c>
      <c r="B49" s="38" t="s">
        <v>7</v>
      </c>
      <c r="C49" s="39">
        <v>479</v>
      </c>
      <c r="D49" s="39">
        <v>462</v>
      </c>
      <c r="E49" s="39">
        <v>464</v>
      </c>
      <c r="F49" s="39">
        <v>437</v>
      </c>
      <c r="G49" s="39">
        <v>405</v>
      </c>
      <c r="H49" s="40">
        <f t="shared" si="7"/>
        <v>449.4</v>
      </c>
    </row>
    <row r="50" spans="1:8" x14ac:dyDescent="0.15">
      <c r="A50" s="45"/>
      <c r="B50" s="38" t="s">
        <v>27</v>
      </c>
      <c r="C50" s="39">
        <v>17629</v>
      </c>
      <c r="D50" s="39">
        <v>18057</v>
      </c>
      <c r="E50" s="39">
        <v>18568</v>
      </c>
      <c r="F50" s="39">
        <v>18673</v>
      </c>
      <c r="G50" s="39">
        <v>19108</v>
      </c>
      <c r="H50" s="40">
        <f t="shared" si="7"/>
        <v>18407</v>
      </c>
    </row>
    <row r="51" spans="1:8" x14ac:dyDescent="0.15">
      <c r="A51" s="45"/>
      <c r="B51" s="38" t="s">
        <v>23</v>
      </c>
      <c r="C51" s="39">
        <v>8716</v>
      </c>
      <c r="D51" s="39">
        <v>9315</v>
      </c>
      <c r="E51" s="39">
        <v>9356</v>
      </c>
      <c r="F51" s="39">
        <v>9830</v>
      </c>
      <c r="G51" s="39">
        <v>10507</v>
      </c>
      <c r="H51" s="40">
        <f t="shared" si="7"/>
        <v>9544.7999999999993</v>
      </c>
    </row>
    <row r="52" spans="1:8" x14ac:dyDescent="0.15">
      <c r="A52" s="45"/>
      <c r="B52" s="38" t="s">
        <v>24</v>
      </c>
      <c r="C52" s="39">
        <v>14717</v>
      </c>
      <c r="D52" s="39">
        <v>16179</v>
      </c>
      <c r="E52" s="39">
        <v>17795</v>
      </c>
      <c r="F52" s="39">
        <v>19077</v>
      </c>
      <c r="G52" s="39">
        <v>20744</v>
      </c>
      <c r="H52" s="40">
        <f t="shared" si="7"/>
        <v>17702.400000000001</v>
      </c>
    </row>
    <row r="53" spans="1:8" x14ac:dyDescent="0.15">
      <c r="A53" s="45"/>
      <c r="B53" s="38" t="s">
        <v>28</v>
      </c>
      <c r="C53" s="39">
        <v>243</v>
      </c>
      <c r="D53" s="39">
        <v>248</v>
      </c>
      <c r="E53" s="39">
        <v>250</v>
      </c>
      <c r="F53" s="39">
        <v>256</v>
      </c>
      <c r="G53" s="39">
        <v>261</v>
      </c>
      <c r="H53" s="40">
        <f t="shared" si="7"/>
        <v>251.6</v>
      </c>
    </row>
    <row r="54" spans="1:8" x14ac:dyDescent="0.15">
      <c r="A54" s="45"/>
      <c r="B54" s="38" t="s">
        <v>25</v>
      </c>
      <c r="C54" s="39">
        <v>68180</v>
      </c>
      <c r="D54" s="39">
        <v>68599</v>
      </c>
      <c r="E54" s="39">
        <v>68824</v>
      </c>
      <c r="F54" s="39">
        <v>68733</v>
      </c>
      <c r="G54" s="39">
        <v>71096</v>
      </c>
      <c r="H54" s="40">
        <f t="shared" si="7"/>
        <v>69086.399999999994</v>
      </c>
    </row>
    <row r="55" spans="1:8" x14ac:dyDescent="0.15">
      <c r="A55" s="45"/>
      <c r="B55" s="41" t="s">
        <v>30</v>
      </c>
      <c r="C55" s="39">
        <v>3451</v>
      </c>
      <c r="D55" s="39">
        <v>3743</v>
      </c>
      <c r="E55" s="39">
        <v>4106</v>
      </c>
      <c r="F55" s="39">
        <v>4456</v>
      </c>
      <c r="G55" s="39">
        <v>4745</v>
      </c>
      <c r="H55" s="40">
        <f t="shared" si="7"/>
        <v>4100.2</v>
      </c>
    </row>
    <row r="56" spans="1:8" x14ac:dyDescent="0.15">
      <c r="A56" s="45"/>
      <c r="B56" s="41" t="s">
        <v>31</v>
      </c>
      <c r="C56" s="39">
        <v>121295</v>
      </c>
      <c r="D56" s="39">
        <v>124826</v>
      </c>
      <c r="E56" s="39">
        <v>127544</v>
      </c>
      <c r="F56" s="39">
        <v>130088</v>
      </c>
      <c r="G56" s="39">
        <v>135996</v>
      </c>
      <c r="H56" s="40">
        <f t="shared" si="7"/>
        <v>127949.8</v>
      </c>
    </row>
    <row r="57" spans="1:8" x14ac:dyDescent="0.15">
      <c r="A57" s="45"/>
      <c r="B57" s="41" t="s">
        <v>32</v>
      </c>
      <c r="C57" s="39">
        <f>C56-C55</f>
        <v>117844</v>
      </c>
      <c r="D57" s="39">
        <f t="shared" ref="D57:G57" si="15">D56-D55</f>
        <v>121083</v>
      </c>
      <c r="E57" s="39">
        <f t="shared" si="15"/>
        <v>123438</v>
      </c>
      <c r="F57" s="39">
        <f t="shared" si="15"/>
        <v>125632</v>
      </c>
      <c r="G57" s="39">
        <f t="shared" si="15"/>
        <v>131251</v>
      </c>
      <c r="H57" s="40">
        <f t="shared" si="7"/>
        <v>123849.60000000001</v>
      </c>
    </row>
    <row r="58" spans="1:8" x14ac:dyDescent="0.15">
      <c r="A58" s="32"/>
      <c r="B58" s="36"/>
      <c r="C58" s="37"/>
      <c r="D58" s="37"/>
      <c r="E58" s="37"/>
      <c r="F58" s="37"/>
      <c r="G58" s="37"/>
      <c r="H58" s="35"/>
    </row>
    <row r="59" spans="1:8" x14ac:dyDescent="0.15">
      <c r="A59" s="45" t="s">
        <v>13</v>
      </c>
      <c r="B59" s="38" t="s">
        <v>7</v>
      </c>
      <c r="C59" s="39">
        <v>306</v>
      </c>
      <c r="D59" s="39">
        <v>294</v>
      </c>
      <c r="E59" s="39">
        <v>348</v>
      </c>
      <c r="F59" s="39">
        <v>316</v>
      </c>
      <c r="G59" s="39">
        <v>297</v>
      </c>
      <c r="H59" s="40">
        <f t="shared" si="7"/>
        <v>312.2</v>
      </c>
    </row>
    <row r="60" spans="1:8" x14ac:dyDescent="0.15">
      <c r="A60" s="45"/>
      <c r="B60" s="38" t="s">
        <v>27</v>
      </c>
      <c r="C60" s="39">
        <v>11891</v>
      </c>
      <c r="D60" s="39">
        <v>12815</v>
      </c>
      <c r="E60" s="39">
        <v>13590</v>
      </c>
      <c r="F60" s="39">
        <v>14272</v>
      </c>
      <c r="G60" s="39">
        <v>14480</v>
      </c>
      <c r="H60" s="40">
        <f t="shared" si="7"/>
        <v>13409.6</v>
      </c>
    </row>
    <row r="61" spans="1:8" x14ac:dyDescent="0.15">
      <c r="A61" s="45"/>
      <c r="B61" s="38" t="s">
        <v>23</v>
      </c>
      <c r="C61" s="39">
        <v>4148</v>
      </c>
      <c r="D61" s="39">
        <v>4387</v>
      </c>
      <c r="E61" s="39">
        <v>4706</v>
      </c>
      <c r="F61" s="39">
        <v>4903</v>
      </c>
      <c r="G61" s="39">
        <v>5134</v>
      </c>
      <c r="H61" s="40">
        <f t="shared" si="7"/>
        <v>4655.6000000000004</v>
      </c>
    </row>
    <row r="62" spans="1:8" x14ac:dyDescent="0.15">
      <c r="A62" s="45"/>
      <c r="B62" s="38" t="s">
        <v>24</v>
      </c>
      <c r="C62" s="39">
        <v>11245</v>
      </c>
      <c r="D62" s="39">
        <v>12533</v>
      </c>
      <c r="E62" s="39">
        <v>13410</v>
      </c>
      <c r="F62" s="39">
        <v>14685</v>
      </c>
      <c r="G62" s="39">
        <v>15759</v>
      </c>
      <c r="H62" s="40">
        <f t="shared" si="7"/>
        <v>13526.4</v>
      </c>
    </row>
    <row r="63" spans="1:8" x14ac:dyDescent="0.15">
      <c r="A63" s="45"/>
      <c r="B63" s="38" t="s">
        <v>28</v>
      </c>
      <c r="C63" s="39">
        <v>158</v>
      </c>
      <c r="D63" s="39">
        <v>157</v>
      </c>
      <c r="E63" s="39">
        <v>166</v>
      </c>
      <c r="F63" s="39">
        <v>159</v>
      </c>
      <c r="G63" s="39">
        <v>168</v>
      </c>
      <c r="H63" s="40">
        <f t="shared" si="7"/>
        <v>161.6</v>
      </c>
    </row>
    <row r="64" spans="1:8" x14ac:dyDescent="0.15">
      <c r="A64" s="45"/>
      <c r="B64" s="38" t="s">
        <v>25</v>
      </c>
      <c r="C64" s="39">
        <v>64259</v>
      </c>
      <c r="D64" s="39">
        <v>68213</v>
      </c>
      <c r="E64" s="39">
        <v>70872</v>
      </c>
      <c r="F64" s="39">
        <v>72441</v>
      </c>
      <c r="G64" s="39">
        <v>72434</v>
      </c>
      <c r="H64" s="40">
        <f t="shared" si="7"/>
        <v>69643.8</v>
      </c>
    </row>
    <row r="65" spans="1:8" x14ac:dyDescent="0.15">
      <c r="A65" s="45"/>
      <c r="B65" s="41" t="s">
        <v>30</v>
      </c>
      <c r="C65" s="39">
        <v>10098</v>
      </c>
      <c r="D65" s="39">
        <v>11796</v>
      </c>
      <c r="E65" s="39">
        <v>13316</v>
      </c>
      <c r="F65" s="39">
        <v>13749</v>
      </c>
      <c r="G65" s="39">
        <v>13969</v>
      </c>
      <c r="H65" s="40">
        <f t="shared" si="7"/>
        <v>12585.6</v>
      </c>
    </row>
    <row r="66" spans="1:8" x14ac:dyDescent="0.15">
      <c r="A66" s="45"/>
      <c r="B66" s="41" t="s">
        <v>31</v>
      </c>
      <c r="C66" s="39">
        <v>108549</v>
      </c>
      <c r="D66" s="39">
        <v>117339</v>
      </c>
      <c r="E66" s="39">
        <v>123516</v>
      </c>
      <c r="F66" s="39">
        <v>128267</v>
      </c>
      <c r="G66" s="39">
        <v>130063</v>
      </c>
      <c r="H66" s="40">
        <f t="shared" si="7"/>
        <v>121546.8</v>
      </c>
    </row>
    <row r="67" spans="1:8" x14ac:dyDescent="0.15">
      <c r="A67" s="45"/>
      <c r="B67" s="41" t="s">
        <v>32</v>
      </c>
      <c r="C67" s="39">
        <f t="shared" ref="C67:G67" si="16">C66-C65</f>
        <v>98451</v>
      </c>
      <c r="D67" s="39">
        <f t="shared" si="16"/>
        <v>105543</v>
      </c>
      <c r="E67" s="39">
        <f t="shared" si="16"/>
        <v>110200</v>
      </c>
      <c r="F67" s="39">
        <f t="shared" si="16"/>
        <v>114518</v>
      </c>
      <c r="G67" s="39">
        <f t="shared" si="16"/>
        <v>116094</v>
      </c>
      <c r="H67" s="40">
        <f t="shared" si="7"/>
        <v>108961.2</v>
      </c>
    </row>
    <row r="68" spans="1:8" x14ac:dyDescent="0.15">
      <c r="A68" s="32"/>
      <c r="B68" s="36"/>
      <c r="C68" s="37"/>
      <c r="D68" s="37"/>
      <c r="E68" s="37"/>
      <c r="F68" s="37"/>
      <c r="G68" s="37"/>
      <c r="H68" s="35"/>
    </row>
    <row r="69" spans="1:8" x14ac:dyDescent="0.15">
      <c r="A69" s="45" t="s">
        <v>16</v>
      </c>
      <c r="B69" s="38" t="s">
        <v>7</v>
      </c>
      <c r="C69" s="39">
        <v>28</v>
      </c>
      <c r="D69" s="39">
        <v>22</v>
      </c>
      <c r="E69" s="39">
        <v>22</v>
      </c>
      <c r="F69" s="39">
        <v>28</v>
      </c>
      <c r="G69" s="39">
        <v>20</v>
      </c>
      <c r="H69" s="40">
        <f t="shared" si="7"/>
        <v>24</v>
      </c>
    </row>
    <row r="70" spans="1:8" x14ac:dyDescent="0.15">
      <c r="A70" s="45"/>
      <c r="B70" s="38" t="s">
        <v>27</v>
      </c>
      <c r="C70" s="39">
        <v>600</v>
      </c>
      <c r="D70" s="39">
        <v>600</v>
      </c>
      <c r="E70" s="39">
        <v>707</v>
      </c>
      <c r="F70" s="39">
        <v>715</v>
      </c>
      <c r="G70" s="39">
        <v>744</v>
      </c>
      <c r="H70" s="40">
        <f t="shared" si="7"/>
        <v>673.2</v>
      </c>
    </row>
    <row r="71" spans="1:8" x14ac:dyDescent="0.15">
      <c r="A71" s="45"/>
      <c r="B71" s="38" t="s">
        <v>23</v>
      </c>
      <c r="C71" s="39">
        <v>251</v>
      </c>
      <c r="D71" s="39">
        <v>264</v>
      </c>
      <c r="E71" s="39">
        <v>253</v>
      </c>
      <c r="F71" s="39">
        <v>315</v>
      </c>
      <c r="G71" s="39">
        <v>292</v>
      </c>
      <c r="H71" s="40">
        <f t="shared" si="7"/>
        <v>275</v>
      </c>
    </row>
    <row r="72" spans="1:8" x14ac:dyDescent="0.15">
      <c r="A72" s="45"/>
      <c r="B72" s="38" t="s">
        <v>24</v>
      </c>
      <c r="C72" s="39">
        <v>714</v>
      </c>
      <c r="D72" s="39">
        <v>801</v>
      </c>
      <c r="E72" s="39">
        <v>923</v>
      </c>
      <c r="F72" s="39">
        <v>1010</v>
      </c>
      <c r="G72" s="39">
        <v>1060</v>
      </c>
      <c r="H72" s="40">
        <f t="shared" si="7"/>
        <v>901.6</v>
      </c>
    </row>
    <row r="73" spans="1:8" x14ac:dyDescent="0.15">
      <c r="A73" s="45"/>
      <c r="B73" s="38" t="s">
        <v>28</v>
      </c>
      <c r="C73" s="39">
        <v>12</v>
      </c>
      <c r="D73" s="39">
        <v>5</v>
      </c>
      <c r="E73" s="39">
        <v>10</v>
      </c>
      <c r="F73" s="39">
        <v>12</v>
      </c>
      <c r="G73" s="39">
        <v>5</v>
      </c>
      <c r="H73" s="40">
        <f t="shared" si="7"/>
        <v>8.8000000000000007</v>
      </c>
    </row>
    <row r="74" spans="1:8" x14ac:dyDescent="0.15">
      <c r="A74" s="45"/>
      <c r="B74" s="38" t="s">
        <v>25</v>
      </c>
      <c r="C74" s="39">
        <v>5742</v>
      </c>
      <c r="D74" s="39">
        <v>5744</v>
      </c>
      <c r="E74" s="39">
        <v>5927</v>
      </c>
      <c r="F74" s="39">
        <v>5801</v>
      </c>
      <c r="G74" s="39">
        <v>5771</v>
      </c>
      <c r="H74" s="40">
        <f t="shared" si="7"/>
        <v>5797</v>
      </c>
    </row>
    <row r="75" spans="1:8" x14ac:dyDescent="0.15">
      <c r="A75" s="45"/>
      <c r="B75" s="41" t="s">
        <v>30</v>
      </c>
      <c r="C75" s="39">
        <v>605</v>
      </c>
      <c r="D75" s="39">
        <v>711</v>
      </c>
      <c r="E75" s="39">
        <v>802</v>
      </c>
      <c r="F75" s="39">
        <v>941</v>
      </c>
      <c r="G75" s="39">
        <v>937</v>
      </c>
      <c r="H75" s="40">
        <f t="shared" ref="H75:H77" si="17">(SUM(C75:G75))/5</f>
        <v>799.2</v>
      </c>
    </row>
    <row r="76" spans="1:8" x14ac:dyDescent="0.15">
      <c r="A76" s="45"/>
      <c r="B76" s="41" t="s">
        <v>31</v>
      </c>
      <c r="C76" s="39">
        <v>8589</v>
      </c>
      <c r="D76" s="39">
        <v>8818</v>
      </c>
      <c r="E76" s="39">
        <v>9283</v>
      </c>
      <c r="F76" s="39">
        <v>9437</v>
      </c>
      <c r="G76" s="39">
        <v>9457</v>
      </c>
      <c r="H76" s="40">
        <f t="shared" si="17"/>
        <v>9116.7999999999993</v>
      </c>
    </row>
    <row r="77" spans="1:8" x14ac:dyDescent="0.15">
      <c r="A77" s="45"/>
      <c r="B77" s="41" t="s">
        <v>32</v>
      </c>
      <c r="C77" s="39">
        <f t="shared" ref="C77:G77" si="18">C76-C75</f>
        <v>7984</v>
      </c>
      <c r="D77" s="39">
        <f t="shared" si="18"/>
        <v>8107</v>
      </c>
      <c r="E77" s="39">
        <f t="shared" si="18"/>
        <v>8481</v>
      </c>
      <c r="F77" s="39">
        <f t="shared" si="18"/>
        <v>8496</v>
      </c>
      <c r="G77" s="39">
        <f t="shared" si="18"/>
        <v>8520</v>
      </c>
      <c r="H77" s="40">
        <f t="shared" si="17"/>
        <v>8317.6</v>
      </c>
    </row>
    <row r="78" spans="1:8" x14ac:dyDescent="0.15">
      <c r="A78" s="32"/>
      <c r="B78" s="36"/>
      <c r="C78" s="37"/>
      <c r="D78" s="37"/>
      <c r="E78" s="37"/>
      <c r="F78" s="37"/>
      <c r="G78" s="37"/>
      <c r="H78" s="35"/>
    </row>
    <row r="79" spans="1:8" x14ac:dyDescent="0.15">
      <c r="A79" t="s">
        <v>14</v>
      </c>
    </row>
    <row r="80" spans="1:8" x14ac:dyDescent="0.15">
      <c r="A80" t="s">
        <v>15</v>
      </c>
    </row>
    <row r="81" spans="1:1" x14ac:dyDescent="0.15">
      <c r="A81" t="s">
        <v>33</v>
      </c>
    </row>
  </sheetData>
  <mergeCells count="10">
    <mergeCell ref="A69:A77"/>
    <mergeCell ref="A59:A67"/>
    <mergeCell ref="H5:H6"/>
    <mergeCell ref="A5:B5"/>
    <mergeCell ref="A6:B6"/>
    <mergeCell ref="A9:A17"/>
    <mergeCell ref="A19:A27"/>
    <mergeCell ref="A29:A37"/>
    <mergeCell ref="A39:A47"/>
    <mergeCell ref="A49:A57"/>
  </mergeCells>
  <pageMargins left="0.75" right="0.75" top="1" bottom="1" header="0.5" footer="0.5"/>
  <pageSetup orientation="portrait" horizontalDpi="300" verticalDpi="30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C5CAF6-7E53-794A-A87E-AEBE3683895D}">
  <dimension ref="A1:Q81"/>
  <sheetViews>
    <sheetView showRuler="0" zoomScaleNormal="100" workbookViewId="0">
      <pane xSplit="2" topLeftCell="C1" activePane="topRight" state="frozen"/>
      <selection pane="topRight"/>
    </sheetView>
  </sheetViews>
  <sheetFormatPr baseColWidth="10" defaultColWidth="8.83203125" defaultRowHeight="13" x14ac:dyDescent="0.15"/>
  <cols>
    <col min="1" max="1" width="27.1640625" customWidth="1"/>
    <col min="2" max="2" width="26.83203125" customWidth="1"/>
    <col min="3" max="8" width="16.5" customWidth="1"/>
    <col min="9" max="9" width="12" customWidth="1"/>
    <col min="10" max="10" width="29.6640625" customWidth="1"/>
    <col min="11" max="13" width="12" customWidth="1"/>
    <col min="14" max="14" width="13.5" customWidth="1"/>
    <col min="15" max="15" width="13.83203125" customWidth="1"/>
    <col min="16" max="16" width="11.6640625" customWidth="1"/>
    <col min="17" max="17" width="12.83203125" customWidth="1"/>
  </cols>
  <sheetData>
    <row r="1" spans="1:17" x14ac:dyDescent="0.15">
      <c r="A1" s="5" t="s">
        <v>34</v>
      </c>
    </row>
    <row r="2" spans="1:17" x14ac:dyDescent="0.15">
      <c r="A2" t="s">
        <v>0</v>
      </c>
    </row>
    <row r="3" spans="1:17" x14ac:dyDescent="0.15">
      <c r="A3" t="s">
        <v>1</v>
      </c>
    </row>
    <row r="4" spans="1:17" x14ac:dyDescent="0.15">
      <c r="A4" s="5" t="s">
        <v>19</v>
      </c>
    </row>
    <row r="5" spans="1:17" ht="28" x14ac:dyDescent="0.15">
      <c r="A5" s="48" t="s">
        <v>3</v>
      </c>
      <c r="B5" s="49"/>
      <c r="C5" s="2">
        <v>2016</v>
      </c>
      <c r="D5" s="2">
        <v>2017</v>
      </c>
      <c r="E5" s="2">
        <v>2018</v>
      </c>
      <c r="F5" s="2">
        <v>2019</v>
      </c>
      <c r="G5" s="2">
        <v>2020</v>
      </c>
      <c r="H5" s="46" t="s">
        <v>12</v>
      </c>
      <c r="K5" s="2" t="s">
        <v>6</v>
      </c>
      <c r="L5" s="2" t="s">
        <v>8</v>
      </c>
      <c r="M5" s="2" t="s">
        <v>16</v>
      </c>
      <c r="N5" s="2" t="s">
        <v>9</v>
      </c>
      <c r="O5" s="2" t="s">
        <v>10</v>
      </c>
      <c r="P5" s="2" t="s">
        <v>11</v>
      </c>
      <c r="Q5" s="2" t="s">
        <v>17</v>
      </c>
    </row>
    <row r="6" spans="1:17" ht="76" customHeight="1" x14ac:dyDescent="0.15">
      <c r="A6" s="48" t="s">
        <v>4</v>
      </c>
      <c r="B6" s="49"/>
      <c r="C6" s="8" t="s">
        <v>26</v>
      </c>
      <c r="D6" s="2" t="s">
        <v>26</v>
      </c>
      <c r="E6" s="2" t="s">
        <v>26</v>
      </c>
      <c r="F6" s="2" t="s">
        <v>26</v>
      </c>
      <c r="G6" s="2" t="s">
        <v>26</v>
      </c>
      <c r="H6" s="47"/>
      <c r="J6" s="2" t="s">
        <v>18</v>
      </c>
      <c r="K6" s="3"/>
      <c r="L6" s="3"/>
      <c r="M6" s="3"/>
      <c r="N6" s="3"/>
      <c r="O6" s="3"/>
      <c r="P6" s="3"/>
      <c r="Q6" s="3"/>
    </row>
    <row r="7" spans="1:17" s="18" customFormat="1" ht="13" customHeight="1" x14ac:dyDescent="0.15">
      <c r="A7" s="42" t="s">
        <v>37</v>
      </c>
      <c r="B7" s="26" t="s">
        <v>5</v>
      </c>
      <c r="C7" s="27"/>
      <c r="D7" s="27"/>
      <c r="E7" s="28"/>
      <c r="F7" s="28"/>
      <c r="G7" s="28"/>
      <c r="H7" s="28"/>
      <c r="J7" s="19" t="s">
        <v>7</v>
      </c>
      <c r="K7" s="20">
        <f t="shared" ref="K7:K12" si="0">H9</f>
        <v>0.4</v>
      </c>
      <c r="L7" s="21">
        <f t="shared" ref="L7:L12" si="1">H19</f>
        <v>4.2</v>
      </c>
      <c r="M7" s="20">
        <f t="shared" ref="M7:M12" si="2">H69</f>
        <v>4.4000000000000004</v>
      </c>
      <c r="N7" s="20">
        <f t="shared" ref="N7:N12" si="3">H29</f>
        <v>8.8000000000000007</v>
      </c>
      <c r="O7" s="21">
        <f t="shared" ref="O7:O12" si="4">H39</f>
        <v>58.8</v>
      </c>
      <c r="P7" s="21">
        <f t="shared" ref="P7:P12" si="5">H49</f>
        <v>43</v>
      </c>
      <c r="Q7" s="20">
        <f t="shared" ref="Q7:Q12" si="6">H59</f>
        <v>62.4</v>
      </c>
    </row>
    <row r="8" spans="1:17" x14ac:dyDescent="0.15">
      <c r="A8" s="32"/>
      <c r="B8" s="33"/>
      <c r="C8" s="34"/>
      <c r="D8" s="34"/>
      <c r="E8" s="34"/>
      <c r="F8" s="34"/>
      <c r="G8" s="34"/>
      <c r="H8" s="35"/>
      <c r="J8" s="7" t="s">
        <v>27</v>
      </c>
      <c r="K8" s="1">
        <f t="shared" si="0"/>
        <v>11.2</v>
      </c>
      <c r="L8" s="3">
        <f t="shared" si="1"/>
        <v>189.4</v>
      </c>
      <c r="M8" s="1">
        <f t="shared" si="2"/>
        <v>108.6</v>
      </c>
      <c r="N8" s="1">
        <f t="shared" si="3"/>
        <v>803.8</v>
      </c>
      <c r="O8" s="3">
        <f t="shared" si="4"/>
        <v>3370.2</v>
      </c>
      <c r="P8" s="3">
        <f t="shared" si="5"/>
        <v>2247.1999999999998</v>
      </c>
      <c r="Q8" s="1">
        <f t="shared" si="6"/>
        <v>3544.4</v>
      </c>
    </row>
    <row r="9" spans="1:17" x14ac:dyDescent="0.15">
      <c r="A9" s="50" t="s">
        <v>6</v>
      </c>
      <c r="B9" s="22" t="s">
        <v>7</v>
      </c>
      <c r="C9" s="23">
        <v>1</v>
      </c>
      <c r="D9" s="23">
        <v>0</v>
      </c>
      <c r="E9" s="23">
        <v>1</v>
      </c>
      <c r="F9" s="23">
        <v>0</v>
      </c>
      <c r="G9" s="23">
        <v>0</v>
      </c>
      <c r="H9" s="24">
        <f>(SUM(C9:G9))/5</f>
        <v>0.4</v>
      </c>
      <c r="J9" s="7" t="s">
        <v>23</v>
      </c>
      <c r="K9" s="1">
        <f t="shared" si="0"/>
        <v>2.8</v>
      </c>
      <c r="L9" s="3">
        <f t="shared" si="1"/>
        <v>88.2</v>
      </c>
      <c r="M9" s="1">
        <f t="shared" si="2"/>
        <v>41.6</v>
      </c>
      <c r="N9" s="1">
        <f t="shared" si="3"/>
        <v>247.2</v>
      </c>
      <c r="O9" s="3">
        <f t="shared" si="4"/>
        <v>2433</v>
      </c>
      <c r="P9" s="3">
        <f t="shared" si="5"/>
        <v>1311.2</v>
      </c>
      <c r="Q9" s="1">
        <f t="shared" si="6"/>
        <v>1121.2</v>
      </c>
    </row>
    <row r="10" spans="1:17" x14ac:dyDescent="0.15">
      <c r="A10" s="51"/>
      <c r="B10" s="22" t="s">
        <v>27</v>
      </c>
      <c r="C10" s="23">
        <v>9</v>
      </c>
      <c r="D10" s="23">
        <v>9</v>
      </c>
      <c r="E10" s="23">
        <v>8</v>
      </c>
      <c r="F10" s="23">
        <v>16</v>
      </c>
      <c r="G10" s="23">
        <v>14</v>
      </c>
      <c r="H10" s="24">
        <f t="shared" ref="H10:H73" si="7">(SUM(C10:G10))/5</f>
        <v>11.2</v>
      </c>
      <c r="J10" s="7" t="s">
        <v>24</v>
      </c>
      <c r="K10" s="1">
        <f t="shared" si="0"/>
        <v>12</v>
      </c>
      <c r="L10" s="3">
        <f t="shared" si="1"/>
        <v>163.80000000000001</v>
      </c>
      <c r="M10" s="1">
        <f t="shared" si="2"/>
        <v>125</v>
      </c>
      <c r="N10" s="1">
        <f t="shared" si="3"/>
        <v>423.6</v>
      </c>
      <c r="O10" s="3">
        <f t="shared" si="4"/>
        <v>1562.2</v>
      </c>
      <c r="P10" s="3">
        <f t="shared" si="5"/>
        <v>1610.6</v>
      </c>
      <c r="Q10" s="1">
        <f t="shared" si="6"/>
        <v>2295.8000000000002</v>
      </c>
    </row>
    <row r="11" spans="1:17" x14ac:dyDescent="0.15">
      <c r="A11" s="51"/>
      <c r="B11" s="22" t="s">
        <v>23</v>
      </c>
      <c r="C11" s="23">
        <v>0</v>
      </c>
      <c r="D11" s="23">
        <v>1</v>
      </c>
      <c r="E11" s="23">
        <v>3</v>
      </c>
      <c r="F11" s="23">
        <v>4</v>
      </c>
      <c r="G11" s="23">
        <v>6</v>
      </c>
      <c r="H11" s="24">
        <f t="shared" si="7"/>
        <v>2.8</v>
      </c>
      <c r="J11" s="7" t="s">
        <v>28</v>
      </c>
      <c r="K11" s="1">
        <f t="shared" si="0"/>
        <v>0</v>
      </c>
      <c r="L11" s="3">
        <f t="shared" si="1"/>
        <v>2.4</v>
      </c>
      <c r="M11" s="1">
        <f t="shared" si="2"/>
        <v>1.8</v>
      </c>
      <c r="N11" s="1">
        <f t="shared" si="3"/>
        <v>4</v>
      </c>
      <c r="O11" s="3">
        <f t="shared" si="4"/>
        <v>41.2</v>
      </c>
      <c r="P11" s="3">
        <f t="shared" si="5"/>
        <v>18</v>
      </c>
      <c r="Q11" s="1">
        <f t="shared" si="6"/>
        <v>26.8</v>
      </c>
    </row>
    <row r="12" spans="1:17" x14ac:dyDescent="0.15">
      <c r="A12" s="51"/>
      <c r="B12" s="22" t="s">
        <v>24</v>
      </c>
      <c r="C12" s="23">
        <v>10</v>
      </c>
      <c r="D12" s="23">
        <v>7</v>
      </c>
      <c r="E12" s="23">
        <v>7</v>
      </c>
      <c r="F12" s="23">
        <v>20</v>
      </c>
      <c r="G12" s="23">
        <v>16</v>
      </c>
      <c r="H12" s="24">
        <f t="shared" si="7"/>
        <v>12</v>
      </c>
      <c r="J12" s="7" t="s">
        <v>25</v>
      </c>
      <c r="K12" s="1">
        <f t="shared" si="0"/>
        <v>100.2</v>
      </c>
      <c r="L12" s="3">
        <f t="shared" si="1"/>
        <v>1097.2</v>
      </c>
      <c r="M12" s="1">
        <f t="shared" si="2"/>
        <v>1006.6</v>
      </c>
      <c r="N12" s="1">
        <f t="shared" si="3"/>
        <v>3185.4</v>
      </c>
      <c r="O12" s="3">
        <f t="shared" si="4"/>
        <v>8981.2000000000007</v>
      </c>
      <c r="P12" s="3">
        <f t="shared" si="5"/>
        <v>9150</v>
      </c>
      <c r="Q12" s="1">
        <f t="shared" si="6"/>
        <v>14414.8</v>
      </c>
    </row>
    <row r="13" spans="1:17" x14ac:dyDescent="0.15">
      <c r="A13" s="51"/>
      <c r="B13" s="22" t="s">
        <v>28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4">
        <f t="shared" si="7"/>
        <v>0</v>
      </c>
      <c r="J13" s="9" t="s">
        <v>29</v>
      </c>
      <c r="K13" s="10">
        <f>H17</f>
        <v>137.19999999999999</v>
      </c>
      <c r="L13" s="10">
        <f>H27</f>
        <v>1676</v>
      </c>
      <c r="M13" s="10">
        <f>H77</f>
        <v>1412.8</v>
      </c>
      <c r="N13" s="10">
        <f>H37</f>
        <v>5177</v>
      </c>
      <c r="O13" s="10">
        <f>H47</f>
        <v>18462.599999999999</v>
      </c>
      <c r="P13" s="10">
        <f>H57</f>
        <v>15793.6</v>
      </c>
      <c r="Q13" s="10">
        <f>H67</f>
        <v>23562</v>
      </c>
    </row>
    <row r="14" spans="1:17" x14ac:dyDescent="0.15">
      <c r="A14" s="51"/>
      <c r="B14" s="22" t="s">
        <v>25</v>
      </c>
      <c r="C14" s="23">
        <v>87</v>
      </c>
      <c r="D14" s="23">
        <v>105</v>
      </c>
      <c r="E14" s="23">
        <v>85</v>
      </c>
      <c r="F14" s="23">
        <v>120</v>
      </c>
      <c r="G14" s="23">
        <v>104</v>
      </c>
      <c r="H14" s="24">
        <f t="shared" si="7"/>
        <v>100.2</v>
      </c>
      <c r="J14" s="9" t="s">
        <v>35</v>
      </c>
      <c r="K14" s="10">
        <f>K7+K9+K10+K11</f>
        <v>15.2</v>
      </c>
      <c r="L14" s="10">
        <f t="shared" ref="L14:Q14" si="8">L7+L9+L10+L11</f>
        <v>258.60000000000002</v>
      </c>
      <c r="M14" s="10">
        <f t="shared" si="8"/>
        <v>172.8</v>
      </c>
      <c r="N14" s="10">
        <f t="shared" si="8"/>
        <v>683.6</v>
      </c>
      <c r="O14" s="10">
        <f t="shared" si="8"/>
        <v>4095.2</v>
      </c>
      <c r="P14" s="10">
        <f t="shared" si="8"/>
        <v>2982.8</v>
      </c>
      <c r="Q14" s="10">
        <f t="shared" si="8"/>
        <v>3506.2000000000007</v>
      </c>
    </row>
    <row r="15" spans="1:17" x14ac:dyDescent="0.15">
      <c r="A15" s="51"/>
      <c r="B15" s="25" t="s">
        <v>30</v>
      </c>
      <c r="C15" s="23">
        <v>25</v>
      </c>
      <c r="D15" s="23">
        <v>37</v>
      </c>
      <c r="E15" s="23">
        <v>35</v>
      </c>
      <c r="F15" s="23">
        <v>51</v>
      </c>
      <c r="G15" s="23">
        <v>41</v>
      </c>
      <c r="H15" s="24">
        <f t="shared" si="7"/>
        <v>37.799999999999997</v>
      </c>
      <c r="J15" s="11"/>
      <c r="K15" s="10"/>
      <c r="L15" s="10"/>
      <c r="M15" s="10"/>
      <c r="N15" s="10"/>
      <c r="O15" s="10"/>
      <c r="P15" s="10"/>
      <c r="Q15" s="10"/>
    </row>
    <row r="16" spans="1:17" x14ac:dyDescent="0.15">
      <c r="A16" s="51"/>
      <c r="B16" s="25" t="s">
        <v>31</v>
      </c>
      <c r="C16" s="23">
        <v>141</v>
      </c>
      <c r="D16" s="23">
        <v>169</v>
      </c>
      <c r="E16" s="23">
        <v>145</v>
      </c>
      <c r="F16" s="23">
        <v>225</v>
      </c>
      <c r="G16" s="23">
        <v>195</v>
      </c>
      <c r="H16" s="24">
        <f t="shared" si="7"/>
        <v>175</v>
      </c>
      <c r="J16" s="9" t="s">
        <v>38</v>
      </c>
      <c r="K16" s="13">
        <f t="shared" ref="K16:Q16" si="9">K14/K13</f>
        <v>0.11078717201166181</v>
      </c>
      <c r="L16" s="13">
        <f t="shared" si="9"/>
        <v>0.15429594272076375</v>
      </c>
      <c r="M16" s="13">
        <f t="shared" si="9"/>
        <v>0.12231030577576445</v>
      </c>
      <c r="N16" s="13">
        <f t="shared" si="9"/>
        <v>0.13204558624686111</v>
      </c>
      <c r="O16" s="13">
        <f t="shared" si="9"/>
        <v>0.22181057922502789</v>
      </c>
      <c r="P16" s="13">
        <f t="shared" si="9"/>
        <v>0.18886131091074868</v>
      </c>
      <c r="Q16" s="13">
        <f t="shared" si="9"/>
        <v>0.14880740174857826</v>
      </c>
    </row>
    <row r="17" spans="1:17" x14ac:dyDescent="0.15">
      <c r="A17" s="52"/>
      <c r="B17" s="25" t="s">
        <v>32</v>
      </c>
      <c r="C17" s="23">
        <f t="shared" ref="C17:G17" si="10">C16-C15</f>
        <v>116</v>
      </c>
      <c r="D17" s="23">
        <f t="shared" si="10"/>
        <v>132</v>
      </c>
      <c r="E17" s="23">
        <f t="shared" si="10"/>
        <v>110</v>
      </c>
      <c r="F17" s="23">
        <f t="shared" si="10"/>
        <v>174</v>
      </c>
      <c r="G17" s="23">
        <f t="shared" si="10"/>
        <v>154</v>
      </c>
      <c r="H17" s="24">
        <f t="shared" si="7"/>
        <v>137.19999999999999</v>
      </c>
      <c r="J17" s="12" t="s">
        <v>36</v>
      </c>
    </row>
    <row r="18" spans="1:17" x14ac:dyDescent="0.15">
      <c r="A18" s="29"/>
      <c r="B18" s="30"/>
      <c r="C18" s="30"/>
      <c r="D18" s="30"/>
      <c r="E18" s="30"/>
      <c r="F18" s="30"/>
      <c r="G18" s="30"/>
      <c r="H18" s="31"/>
    </row>
    <row r="19" spans="1:17" x14ac:dyDescent="0.15">
      <c r="A19" s="53" t="s">
        <v>8</v>
      </c>
      <c r="B19" s="22" t="s">
        <v>7</v>
      </c>
      <c r="C19" s="23">
        <v>3</v>
      </c>
      <c r="D19" s="23">
        <v>3</v>
      </c>
      <c r="E19" s="23">
        <v>7</v>
      </c>
      <c r="F19" s="23">
        <v>5</v>
      </c>
      <c r="G19" s="23">
        <v>3</v>
      </c>
      <c r="H19" s="24">
        <f t="shared" si="7"/>
        <v>4.2</v>
      </c>
    </row>
    <row r="20" spans="1:17" x14ac:dyDescent="0.15">
      <c r="A20" s="53"/>
      <c r="B20" s="22" t="s">
        <v>27</v>
      </c>
      <c r="C20" s="23">
        <v>198</v>
      </c>
      <c r="D20" s="23">
        <v>183</v>
      </c>
      <c r="E20" s="23">
        <v>196</v>
      </c>
      <c r="F20" s="23">
        <v>191</v>
      </c>
      <c r="G20" s="23">
        <v>179</v>
      </c>
      <c r="H20" s="24">
        <f t="shared" si="7"/>
        <v>189.4</v>
      </c>
    </row>
    <row r="21" spans="1:17" x14ac:dyDescent="0.15">
      <c r="A21" s="53"/>
      <c r="B21" s="22" t="s">
        <v>23</v>
      </c>
      <c r="C21" s="23">
        <v>89</v>
      </c>
      <c r="D21" s="23">
        <v>93</v>
      </c>
      <c r="E21" s="23">
        <v>83</v>
      </c>
      <c r="F21" s="23">
        <v>81</v>
      </c>
      <c r="G21" s="23">
        <v>95</v>
      </c>
      <c r="H21" s="24">
        <f t="shared" si="7"/>
        <v>88.2</v>
      </c>
      <c r="K21" s="14"/>
      <c r="L21" s="14"/>
      <c r="M21" s="14"/>
      <c r="N21" s="14"/>
      <c r="O21" s="14"/>
      <c r="P21" s="14"/>
      <c r="Q21" s="14"/>
    </row>
    <row r="22" spans="1:17" x14ac:dyDescent="0.15">
      <c r="A22" s="53"/>
      <c r="B22" s="22" t="s">
        <v>24</v>
      </c>
      <c r="C22" s="23">
        <v>135</v>
      </c>
      <c r="D22" s="23">
        <v>150</v>
      </c>
      <c r="E22" s="23">
        <v>170</v>
      </c>
      <c r="F22" s="23">
        <v>180</v>
      </c>
      <c r="G22" s="23">
        <v>184</v>
      </c>
      <c r="H22" s="24">
        <f t="shared" si="7"/>
        <v>163.80000000000001</v>
      </c>
      <c r="J22" s="14"/>
    </row>
    <row r="23" spans="1:17" x14ac:dyDescent="0.15">
      <c r="A23" s="53"/>
      <c r="B23" s="22" t="s">
        <v>28</v>
      </c>
      <c r="C23" s="24">
        <v>2</v>
      </c>
      <c r="D23" s="24">
        <v>3</v>
      </c>
      <c r="E23" s="24">
        <v>2</v>
      </c>
      <c r="F23" s="24">
        <v>1</v>
      </c>
      <c r="G23" s="24">
        <v>4</v>
      </c>
      <c r="H23" s="24">
        <f t="shared" si="7"/>
        <v>2.4</v>
      </c>
      <c r="J23" s="14"/>
    </row>
    <row r="24" spans="1:17" x14ac:dyDescent="0.15">
      <c r="A24" s="53"/>
      <c r="B24" s="22" t="s">
        <v>25</v>
      </c>
      <c r="C24" s="23">
        <v>1078</v>
      </c>
      <c r="D24" s="23">
        <v>1136</v>
      </c>
      <c r="E24" s="23">
        <v>1087</v>
      </c>
      <c r="F24" s="23">
        <v>1142</v>
      </c>
      <c r="G24" s="23">
        <v>1043</v>
      </c>
      <c r="H24" s="24">
        <f t="shared" si="7"/>
        <v>1097.2</v>
      </c>
      <c r="J24" s="14"/>
    </row>
    <row r="25" spans="1:17" x14ac:dyDescent="0.15">
      <c r="A25" s="53"/>
      <c r="B25" s="25" t="s">
        <v>30</v>
      </c>
      <c r="C25" s="23">
        <v>857</v>
      </c>
      <c r="D25" s="23">
        <v>852</v>
      </c>
      <c r="E25" s="23">
        <v>789</v>
      </c>
      <c r="F25" s="23">
        <v>680</v>
      </c>
      <c r="G25" s="23">
        <v>690</v>
      </c>
      <c r="H25" s="24">
        <f t="shared" si="7"/>
        <v>773.6</v>
      </c>
      <c r="J25" s="14"/>
    </row>
    <row r="26" spans="1:17" x14ac:dyDescent="0.15">
      <c r="A26" s="53"/>
      <c r="B26" s="25" t="s">
        <v>31</v>
      </c>
      <c r="C26" s="23">
        <v>2513</v>
      </c>
      <c r="D26" s="23">
        <v>2554</v>
      </c>
      <c r="E26" s="23">
        <v>2464</v>
      </c>
      <c r="F26" s="23">
        <v>2416</v>
      </c>
      <c r="G26" s="23">
        <v>2301</v>
      </c>
      <c r="H26" s="24">
        <f t="shared" si="7"/>
        <v>2449.6</v>
      </c>
      <c r="J26" s="15"/>
    </row>
    <row r="27" spans="1:17" x14ac:dyDescent="0.15">
      <c r="A27" s="53"/>
      <c r="B27" s="25" t="s">
        <v>32</v>
      </c>
      <c r="C27" s="23">
        <f t="shared" ref="C27:G27" si="11">C26-C25</f>
        <v>1656</v>
      </c>
      <c r="D27" s="23">
        <f t="shared" si="11"/>
        <v>1702</v>
      </c>
      <c r="E27" s="23">
        <f t="shared" si="11"/>
        <v>1675</v>
      </c>
      <c r="F27" s="23">
        <f t="shared" si="11"/>
        <v>1736</v>
      </c>
      <c r="G27" s="23">
        <f t="shared" si="11"/>
        <v>1611</v>
      </c>
      <c r="H27" s="24">
        <f t="shared" si="7"/>
        <v>1676</v>
      </c>
      <c r="J27" s="15"/>
    </row>
    <row r="28" spans="1:17" x14ac:dyDescent="0.15">
      <c r="A28" s="29"/>
      <c r="B28" s="30"/>
      <c r="C28" s="30"/>
      <c r="D28" s="30"/>
      <c r="E28" s="30"/>
      <c r="F28" s="30"/>
      <c r="G28" s="30"/>
      <c r="H28" s="31"/>
      <c r="J28" s="15"/>
    </row>
    <row r="29" spans="1:17" x14ac:dyDescent="0.15">
      <c r="A29" s="53" t="s">
        <v>9</v>
      </c>
      <c r="B29" s="22" t="s">
        <v>7</v>
      </c>
      <c r="C29" s="23">
        <v>9</v>
      </c>
      <c r="D29" s="23">
        <v>5</v>
      </c>
      <c r="E29" s="23">
        <v>6</v>
      </c>
      <c r="F29" s="23">
        <v>8</v>
      </c>
      <c r="G29" s="23">
        <v>16</v>
      </c>
      <c r="H29" s="24">
        <f t="shared" si="7"/>
        <v>8.8000000000000007</v>
      </c>
      <c r="J29" s="15"/>
    </row>
    <row r="30" spans="1:17" x14ac:dyDescent="0.15">
      <c r="A30" s="53"/>
      <c r="B30" s="22" t="s">
        <v>27</v>
      </c>
      <c r="C30" s="23">
        <v>600</v>
      </c>
      <c r="D30" s="23">
        <v>714</v>
      </c>
      <c r="E30" s="23">
        <v>793</v>
      </c>
      <c r="F30" s="23">
        <v>899</v>
      </c>
      <c r="G30" s="23">
        <v>1013</v>
      </c>
      <c r="H30" s="24">
        <f t="shared" si="7"/>
        <v>803.8</v>
      </c>
      <c r="J30" s="15"/>
    </row>
    <row r="31" spans="1:17" x14ac:dyDescent="0.15">
      <c r="A31" s="53"/>
      <c r="B31" s="22" t="s">
        <v>23</v>
      </c>
      <c r="C31" s="23">
        <v>210</v>
      </c>
      <c r="D31" s="23">
        <v>213</v>
      </c>
      <c r="E31" s="23">
        <v>235</v>
      </c>
      <c r="F31" s="23">
        <v>287</v>
      </c>
      <c r="G31" s="23">
        <v>291</v>
      </c>
      <c r="H31" s="24">
        <f t="shared" si="7"/>
        <v>247.2</v>
      </c>
      <c r="J31" s="15"/>
    </row>
    <row r="32" spans="1:17" x14ac:dyDescent="0.15">
      <c r="A32" s="53"/>
      <c r="B32" s="22" t="s">
        <v>24</v>
      </c>
      <c r="C32" s="23">
        <v>300</v>
      </c>
      <c r="D32" s="23">
        <v>322</v>
      </c>
      <c r="E32" s="23">
        <v>420</v>
      </c>
      <c r="F32" s="23">
        <v>487</v>
      </c>
      <c r="G32" s="23">
        <v>589</v>
      </c>
      <c r="H32" s="24">
        <f t="shared" si="7"/>
        <v>423.6</v>
      </c>
      <c r="J32" s="15"/>
      <c r="K32" s="16"/>
      <c r="L32" s="16"/>
      <c r="M32" s="16"/>
      <c r="N32" s="16"/>
      <c r="O32" s="16"/>
      <c r="P32" s="16"/>
      <c r="Q32" s="16"/>
    </row>
    <row r="33" spans="1:17" x14ac:dyDescent="0.15">
      <c r="A33" s="53"/>
      <c r="B33" s="22" t="s">
        <v>28</v>
      </c>
      <c r="C33" s="23">
        <v>4</v>
      </c>
      <c r="D33" s="23">
        <v>5</v>
      </c>
      <c r="E33" s="23">
        <v>5</v>
      </c>
      <c r="F33" s="23">
        <v>4</v>
      </c>
      <c r="G33" s="23">
        <v>2</v>
      </c>
      <c r="H33" s="24">
        <f t="shared" si="7"/>
        <v>4</v>
      </c>
      <c r="J33" s="15"/>
      <c r="K33" s="16"/>
      <c r="L33" s="16"/>
      <c r="M33" s="16"/>
      <c r="N33" s="16"/>
      <c r="O33" s="16"/>
      <c r="P33" s="16"/>
      <c r="Q33" s="16"/>
    </row>
    <row r="34" spans="1:17" x14ac:dyDescent="0.15">
      <c r="A34" s="53"/>
      <c r="B34" s="22" t="s">
        <v>25</v>
      </c>
      <c r="C34" s="23">
        <v>2840</v>
      </c>
      <c r="D34" s="23">
        <v>2852</v>
      </c>
      <c r="E34" s="23">
        <v>3192</v>
      </c>
      <c r="F34" s="23">
        <v>3443</v>
      </c>
      <c r="G34" s="23">
        <v>3600</v>
      </c>
      <c r="H34" s="24">
        <f t="shared" si="7"/>
        <v>3185.4</v>
      </c>
      <c r="J34" s="15"/>
      <c r="K34" s="16"/>
      <c r="L34" s="16"/>
      <c r="M34" s="16"/>
      <c r="N34" s="16"/>
      <c r="O34" s="16"/>
      <c r="P34" s="16"/>
      <c r="Q34" s="16"/>
    </row>
    <row r="35" spans="1:17" x14ac:dyDescent="0.15">
      <c r="A35" s="53"/>
      <c r="B35" s="25" t="s">
        <v>30</v>
      </c>
      <c r="C35" s="23">
        <v>5057</v>
      </c>
      <c r="D35" s="23">
        <v>5774</v>
      </c>
      <c r="E35" s="23">
        <v>7101</v>
      </c>
      <c r="F35" s="23">
        <v>7962</v>
      </c>
      <c r="G35" s="23">
        <v>8396</v>
      </c>
      <c r="H35" s="24">
        <f t="shared" si="7"/>
        <v>6858</v>
      </c>
      <c r="J35" s="15"/>
      <c r="K35" s="16"/>
      <c r="L35" s="16"/>
      <c r="M35" s="16"/>
      <c r="N35" s="16"/>
      <c r="O35" s="16"/>
      <c r="P35" s="16"/>
      <c r="Q35" s="16"/>
    </row>
    <row r="36" spans="1:17" x14ac:dyDescent="0.15">
      <c r="A36" s="53"/>
      <c r="B36" s="25" t="s">
        <v>31</v>
      </c>
      <c r="C36" s="23">
        <v>9447</v>
      </c>
      <c r="D36" s="23">
        <v>10344</v>
      </c>
      <c r="E36" s="23">
        <v>12208</v>
      </c>
      <c r="F36" s="23">
        <v>13680</v>
      </c>
      <c r="G36" s="23">
        <v>14496</v>
      </c>
      <c r="H36" s="24">
        <f t="shared" si="7"/>
        <v>12035</v>
      </c>
      <c r="J36" s="15"/>
      <c r="K36" s="16"/>
      <c r="L36" s="16"/>
      <c r="M36" s="16"/>
      <c r="N36" s="16"/>
      <c r="O36" s="16"/>
      <c r="P36" s="16"/>
      <c r="Q36" s="16"/>
    </row>
    <row r="37" spans="1:17" x14ac:dyDescent="0.15">
      <c r="A37" s="53"/>
      <c r="B37" s="25" t="s">
        <v>32</v>
      </c>
      <c r="C37" s="23">
        <f t="shared" ref="C37:G37" si="12">C36-C35</f>
        <v>4390</v>
      </c>
      <c r="D37" s="23">
        <f t="shared" si="12"/>
        <v>4570</v>
      </c>
      <c r="E37" s="23">
        <f t="shared" si="12"/>
        <v>5107</v>
      </c>
      <c r="F37" s="23">
        <f t="shared" si="12"/>
        <v>5718</v>
      </c>
      <c r="G37" s="23">
        <f t="shared" si="12"/>
        <v>6100</v>
      </c>
      <c r="H37" s="24">
        <f t="shared" si="7"/>
        <v>5177</v>
      </c>
      <c r="J37" s="15"/>
      <c r="K37" s="17"/>
      <c r="L37" s="17"/>
      <c r="M37" s="17"/>
      <c r="N37" s="17"/>
      <c r="O37" s="17"/>
      <c r="P37" s="17"/>
      <c r="Q37" s="17"/>
    </row>
    <row r="38" spans="1:17" x14ac:dyDescent="0.15">
      <c r="A38" s="29"/>
      <c r="B38" s="30"/>
      <c r="C38" s="30"/>
      <c r="D38" s="30"/>
      <c r="E38" s="30"/>
      <c r="F38" s="30"/>
      <c r="G38" s="30"/>
      <c r="H38" s="31"/>
    </row>
    <row r="39" spans="1:17" x14ac:dyDescent="0.15">
      <c r="A39" s="53" t="s">
        <v>10</v>
      </c>
      <c r="B39" s="22" t="s">
        <v>7</v>
      </c>
      <c r="C39" s="23">
        <v>60</v>
      </c>
      <c r="D39" s="23">
        <v>72</v>
      </c>
      <c r="E39" s="23">
        <v>49</v>
      </c>
      <c r="F39" s="23">
        <v>52</v>
      </c>
      <c r="G39" s="23">
        <v>61</v>
      </c>
      <c r="H39" s="24">
        <f t="shared" si="7"/>
        <v>58.8</v>
      </c>
    </row>
    <row r="40" spans="1:17" x14ac:dyDescent="0.15">
      <c r="A40" s="53"/>
      <c r="B40" s="22" t="s">
        <v>27</v>
      </c>
      <c r="C40" s="23">
        <v>2611</v>
      </c>
      <c r="D40" s="23">
        <v>3264</v>
      </c>
      <c r="E40" s="23">
        <v>3193</v>
      </c>
      <c r="F40" s="23">
        <v>3503</v>
      </c>
      <c r="G40" s="23">
        <v>4280</v>
      </c>
      <c r="H40" s="24">
        <f t="shared" si="7"/>
        <v>3370.2</v>
      </c>
    </row>
    <row r="41" spans="1:17" x14ac:dyDescent="0.15">
      <c r="A41" s="53"/>
      <c r="B41" s="22" t="s">
        <v>23</v>
      </c>
      <c r="C41" s="23">
        <v>2007</v>
      </c>
      <c r="D41" s="23">
        <v>2165</v>
      </c>
      <c r="E41" s="23">
        <v>2415</v>
      </c>
      <c r="F41" s="23">
        <v>2662</v>
      </c>
      <c r="G41" s="23">
        <v>2916</v>
      </c>
      <c r="H41" s="24">
        <f t="shared" si="7"/>
        <v>2433</v>
      </c>
    </row>
    <row r="42" spans="1:17" x14ac:dyDescent="0.15">
      <c r="A42" s="53"/>
      <c r="B42" s="22" t="s">
        <v>24</v>
      </c>
      <c r="C42" s="23">
        <v>1252</v>
      </c>
      <c r="D42" s="23">
        <v>1321</v>
      </c>
      <c r="E42" s="23">
        <v>1487</v>
      </c>
      <c r="F42" s="23">
        <v>1699</v>
      </c>
      <c r="G42" s="23">
        <v>2052</v>
      </c>
      <c r="H42" s="24">
        <f t="shared" si="7"/>
        <v>1562.2</v>
      </c>
    </row>
    <row r="43" spans="1:17" x14ac:dyDescent="0.15">
      <c r="A43" s="53"/>
      <c r="B43" s="22" t="s">
        <v>28</v>
      </c>
      <c r="C43" s="23">
        <v>39</v>
      </c>
      <c r="D43" s="23">
        <v>45</v>
      </c>
      <c r="E43" s="23">
        <v>40</v>
      </c>
      <c r="F43" s="23">
        <v>40</v>
      </c>
      <c r="G43" s="23">
        <v>42</v>
      </c>
      <c r="H43" s="24">
        <f t="shared" si="7"/>
        <v>41.2</v>
      </c>
    </row>
    <row r="44" spans="1:17" x14ac:dyDescent="0.15">
      <c r="A44" s="53"/>
      <c r="B44" s="22" t="s">
        <v>25</v>
      </c>
      <c r="C44" s="23">
        <v>7373</v>
      </c>
      <c r="D44" s="23">
        <v>8087</v>
      </c>
      <c r="E44" s="23">
        <v>8788</v>
      </c>
      <c r="F44" s="23">
        <v>9852</v>
      </c>
      <c r="G44" s="23">
        <v>10806</v>
      </c>
      <c r="H44" s="24">
        <f t="shared" si="7"/>
        <v>8981.2000000000007</v>
      </c>
    </row>
    <row r="45" spans="1:17" x14ac:dyDescent="0.15">
      <c r="A45" s="53"/>
      <c r="B45" s="25" t="s">
        <v>30</v>
      </c>
      <c r="C45" s="23">
        <v>25365</v>
      </c>
      <c r="D45" s="23">
        <v>30142</v>
      </c>
      <c r="E45" s="23">
        <v>29116</v>
      </c>
      <c r="F45" s="23">
        <v>26079</v>
      </c>
      <c r="G45" s="23">
        <v>29306</v>
      </c>
      <c r="H45" s="24">
        <f t="shared" si="7"/>
        <v>28001.599999999999</v>
      </c>
    </row>
    <row r="46" spans="1:17" x14ac:dyDescent="0.15">
      <c r="A46" s="53"/>
      <c r="B46" s="25" t="s">
        <v>31</v>
      </c>
      <c r="C46" s="23">
        <v>40485</v>
      </c>
      <c r="D46" s="23">
        <v>46930</v>
      </c>
      <c r="E46" s="23">
        <v>47000</v>
      </c>
      <c r="F46" s="23">
        <v>46050</v>
      </c>
      <c r="G46" s="23">
        <v>51856</v>
      </c>
      <c r="H46" s="24">
        <f t="shared" si="7"/>
        <v>46464.2</v>
      </c>
    </row>
    <row r="47" spans="1:17" x14ac:dyDescent="0.15">
      <c r="A47" s="53"/>
      <c r="B47" s="25" t="s">
        <v>32</v>
      </c>
      <c r="C47" s="23">
        <f t="shared" ref="C47:G47" si="13">C46-C45</f>
        <v>15120</v>
      </c>
      <c r="D47" s="23">
        <f t="shared" si="13"/>
        <v>16788</v>
      </c>
      <c r="E47" s="23">
        <f t="shared" si="13"/>
        <v>17884</v>
      </c>
      <c r="F47" s="23">
        <f t="shared" si="13"/>
        <v>19971</v>
      </c>
      <c r="G47" s="23">
        <f t="shared" si="13"/>
        <v>22550</v>
      </c>
      <c r="H47" s="24">
        <f t="shared" si="7"/>
        <v>18462.599999999999</v>
      </c>
    </row>
    <row r="48" spans="1:17" x14ac:dyDescent="0.15">
      <c r="A48" s="32"/>
      <c r="B48" s="30"/>
      <c r="C48" s="30"/>
      <c r="D48" s="30"/>
      <c r="E48" s="30"/>
      <c r="F48" s="30"/>
      <c r="G48" s="30"/>
      <c r="H48" s="35"/>
    </row>
    <row r="49" spans="1:8" x14ac:dyDescent="0.15">
      <c r="A49" s="45" t="s">
        <v>11</v>
      </c>
      <c r="B49" s="38" t="s">
        <v>7</v>
      </c>
      <c r="C49" s="39">
        <v>29</v>
      </c>
      <c r="D49" s="39">
        <v>44</v>
      </c>
      <c r="E49" s="39">
        <v>34</v>
      </c>
      <c r="F49" s="39">
        <v>60</v>
      </c>
      <c r="G49" s="39">
        <v>48</v>
      </c>
      <c r="H49" s="40">
        <f t="shared" si="7"/>
        <v>43</v>
      </c>
    </row>
    <row r="50" spans="1:8" x14ac:dyDescent="0.15">
      <c r="A50" s="45"/>
      <c r="B50" s="38" t="s">
        <v>27</v>
      </c>
      <c r="C50" s="39">
        <v>1992</v>
      </c>
      <c r="D50" s="39">
        <v>2102</v>
      </c>
      <c r="E50" s="39">
        <v>2306</v>
      </c>
      <c r="F50" s="39">
        <v>2455</v>
      </c>
      <c r="G50" s="39">
        <v>2381</v>
      </c>
      <c r="H50" s="40">
        <f t="shared" si="7"/>
        <v>2247.1999999999998</v>
      </c>
    </row>
    <row r="51" spans="1:8" x14ac:dyDescent="0.15">
      <c r="A51" s="45"/>
      <c r="B51" s="38" t="s">
        <v>23</v>
      </c>
      <c r="C51" s="39">
        <v>1020</v>
      </c>
      <c r="D51" s="39">
        <v>1173</v>
      </c>
      <c r="E51" s="39">
        <v>1299</v>
      </c>
      <c r="F51" s="39">
        <v>1496</v>
      </c>
      <c r="G51" s="39">
        <v>1568</v>
      </c>
      <c r="H51" s="40">
        <f t="shared" si="7"/>
        <v>1311.2</v>
      </c>
    </row>
    <row r="52" spans="1:8" x14ac:dyDescent="0.15">
      <c r="A52" s="45"/>
      <c r="B52" s="38" t="s">
        <v>24</v>
      </c>
      <c r="C52" s="39">
        <v>1264</v>
      </c>
      <c r="D52" s="39">
        <v>1447</v>
      </c>
      <c r="E52" s="39">
        <v>1544</v>
      </c>
      <c r="F52" s="39">
        <v>1836</v>
      </c>
      <c r="G52" s="39">
        <v>1962</v>
      </c>
      <c r="H52" s="40">
        <f t="shared" si="7"/>
        <v>1610.6</v>
      </c>
    </row>
    <row r="53" spans="1:8" x14ac:dyDescent="0.15">
      <c r="A53" s="45"/>
      <c r="B53" s="38" t="s">
        <v>28</v>
      </c>
      <c r="C53" s="39">
        <v>16</v>
      </c>
      <c r="D53" s="39">
        <v>20</v>
      </c>
      <c r="E53" s="39">
        <v>18</v>
      </c>
      <c r="F53" s="39">
        <v>14</v>
      </c>
      <c r="G53" s="39">
        <v>22</v>
      </c>
      <c r="H53" s="40">
        <f t="shared" si="7"/>
        <v>18</v>
      </c>
    </row>
    <row r="54" spans="1:8" x14ac:dyDescent="0.15">
      <c r="A54" s="45"/>
      <c r="B54" s="38" t="s">
        <v>25</v>
      </c>
      <c r="C54" s="39">
        <v>8449</v>
      </c>
      <c r="D54" s="39">
        <v>8772</v>
      </c>
      <c r="E54" s="39">
        <v>9285</v>
      </c>
      <c r="F54" s="39">
        <v>9390</v>
      </c>
      <c r="G54" s="39">
        <v>9854</v>
      </c>
      <c r="H54" s="40">
        <f t="shared" si="7"/>
        <v>9150</v>
      </c>
    </row>
    <row r="55" spans="1:8" x14ac:dyDescent="0.15">
      <c r="A55" s="45"/>
      <c r="B55" s="41" t="s">
        <v>30</v>
      </c>
      <c r="C55" s="39">
        <v>2601</v>
      </c>
      <c r="D55" s="39">
        <v>2753</v>
      </c>
      <c r="E55" s="39">
        <v>2868</v>
      </c>
      <c r="F55" s="39">
        <v>2825</v>
      </c>
      <c r="G55" s="39">
        <v>2980</v>
      </c>
      <c r="H55" s="40">
        <f t="shared" si="7"/>
        <v>2805.4</v>
      </c>
    </row>
    <row r="56" spans="1:8" x14ac:dyDescent="0.15">
      <c r="A56" s="45"/>
      <c r="B56" s="41" t="s">
        <v>31</v>
      </c>
      <c r="C56" s="39">
        <v>16821</v>
      </c>
      <c r="D56" s="39">
        <v>17603</v>
      </c>
      <c r="E56" s="39">
        <v>18664</v>
      </c>
      <c r="F56" s="39">
        <v>19546</v>
      </c>
      <c r="G56" s="39">
        <v>20361</v>
      </c>
      <c r="H56" s="40">
        <f t="shared" si="7"/>
        <v>18599</v>
      </c>
    </row>
    <row r="57" spans="1:8" x14ac:dyDescent="0.15">
      <c r="A57" s="45"/>
      <c r="B57" s="41" t="s">
        <v>32</v>
      </c>
      <c r="C57" s="39">
        <f>C56-C55</f>
        <v>14220</v>
      </c>
      <c r="D57" s="39">
        <f t="shared" ref="D57:G57" si="14">D56-D55</f>
        <v>14850</v>
      </c>
      <c r="E57" s="39">
        <f t="shared" si="14"/>
        <v>15796</v>
      </c>
      <c r="F57" s="39">
        <f t="shared" si="14"/>
        <v>16721</v>
      </c>
      <c r="G57" s="39">
        <f t="shared" si="14"/>
        <v>17381</v>
      </c>
      <c r="H57" s="40">
        <f t="shared" si="7"/>
        <v>15793.6</v>
      </c>
    </row>
    <row r="58" spans="1:8" x14ac:dyDescent="0.15">
      <c r="A58" s="32"/>
      <c r="B58" s="36"/>
      <c r="C58" s="37"/>
      <c r="D58" s="37"/>
      <c r="E58" s="37"/>
      <c r="F58" s="37"/>
      <c r="G58" s="37"/>
      <c r="H58" s="35"/>
    </row>
    <row r="59" spans="1:8" x14ac:dyDescent="0.15">
      <c r="A59" s="45" t="s">
        <v>13</v>
      </c>
      <c r="B59" s="38" t="s">
        <v>7</v>
      </c>
      <c r="C59" s="39">
        <v>71</v>
      </c>
      <c r="D59" s="39">
        <v>66</v>
      </c>
      <c r="E59" s="39">
        <v>62</v>
      </c>
      <c r="F59" s="39">
        <v>57</v>
      </c>
      <c r="G59" s="39">
        <v>56</v>
      </c>
      <c r="H59" s="40">
        <f t="shared" si="7"/>
        <v>62.4</v>
      </c>
    </row>
    <row r="60" spans="1:8" x14ac:dyDescent="0.15">
      <c r="A60" s="45"/>
      <c r="B60" s="38" t="s">
        <v>27</v>
      </c>
      <c r="C60" s="39">
        <v>3424</v>
      </c>
      <c r="D60" s="39">
        <v>3472</v>
      </c>
      <c r="E60" s="39">
        <v>3479</v>
      </c>
      <c r="F60" s="39">
        <v>3710</v>
      </c>
      <c r="G60" s="39">
        <v>3637</v>
      </c>
      <c r="H60" s="40">
        <f t="shared" si="7"/>
        <v>3544.4</v>
      </c>
    </row>
    <row r="61" spans="1:8" x14ac:dyDescent="0.15">
      <c r="A61" s="45"/>
      <c r="B61" s="38" t="s">
        <v>23</v>
      </c>
      <c r="C61" s="39">
        <v>1102</v>
      </c>
      <c r="D61" s="39">
        <v>1093</v>
      </c>
      <c r="E61" s="39">
        <v>1098</v>
      </c>
      <c r="F61" s="39">
        <v>1147</v>
      </c>
      <c r="G61" s="39">
        <v>1166</v>
      </c>
      <c r="H61" s="40">
        <f t="shared" si="7"/>
        <v>1121.2</v>
      </c>
    </row>
    <row r="62" spans="1:8" x14ac:dyDescent="0.15">
      <c r="A62" s="45"/>
      <c r="B62" s="38" t="s">
        <v>24</v>
      </c>
      <c r="C62" s="39">
        <v>1990</v>
      </c>
      <c r="D62" s="39">
        <v>2165</v>
      </c>
      <c r="E62" s="39">
        <v>2261</v>
      </c>
      <c r="F62" s="39">
        <v>2519</v>
      </c>
      <c r="G62" s="39">
        <v>2544</v>
      </c>
      <c r="H62" s="40">
        <f t="shared" si="7"/>
        <v>2295.8000000000002</v>
      </c>
    </row>
    <row r="63" spans="1:8" x14ac:dyDescent="0.15">
      <c r="A63" s="45"/>
      <c r="B63" s="38" t="s">
        <v>28</v>
      </c>
      <c r="C63" s="39">
        <v>23</v>
      </c>
      <c r="D63" s="39">
        <v>39</v>
      </c>
      <c r="E63" s="39">
        <v>30</v>
      </c>
      <c r="F63" s="39">
        <v>19</v>
      </c>
      <c r="G63" s="39">
        <v>23</v>
      </c>
      <c r="H63" s="40">
        <f t="shared" si="7"/>
        <v>26.8</v>
      </c>
    </row>
    <row r="64" spans="1:8" x14ac:dyDescent="0.15">
      <c r="A64" s="45"/>
      <c r="B64" s="38" t="s">
        <v>25</v>
      </c>
      <c r="C64" s="39">
        <v>13932</v>
      </c>
      <c r="D64" s="39">
        <v>14229</v>
      </c>
      <c r="E64" s="39">
        <v>14580</v>
      </c>
      <c r="F64" s="39">
        <v>14693</v>
      </c>
      <c r="G64" s="39">
        <v>14640</v>
      </c>
      <c r="H64" s="40">
        <f t="shared" si="7"/>
        <v>14414.8</v>
      </c>
    </row>
    <row r="65" spans="1:8" x14ac:dyDescent="0.15">
      <c r="A65" s="45"/>
      <c r="B65" s="41" t="s">
        <v>30</v>
      </c>
      <c r="C65" s="39">
        <v>29132</v>
      </c>
      <c r="D65" s="39">
        <v>29808</v>
      </c>
      <c r="E65" s="39">
        <v>28144</v>
      </c>
      <c r="F65" s="39">
        <v>25211</v>
      </c>
      <c r="G65" s="39">
        <v>23098</v>
      </c>
      <c r="H65" s="40">
        <f t="shared" si="7"/>
        <v>27078.6</v>
      </c>
    </row>
    <row r="66" spans="1:8" x14ac:dyDescent="0.15">
      <c r="A66" s="45"/>
      <c r="B66" s="41" t="s">
        <v>31</v>
      </c>
      <c r="C66" s="39">
        <v>51967</v>
      </c>
      <c r="D66" s="39">
        <v>52950</v>
      </c>
      <c r="E66" s="39">
        <v>51739</v>
      </c>
      <c r="F66" s="39">
        <v>49399</v>
      </c>
      <c r="G66" s="39">
        <v>47148</v>
      </c>
      <c r="H66" s="40">
        <f t="shared" si="7"/>
        <v>50640.6</v>
      </c>
    </row>
    <row r="67" spans="1:8" x14ac:dyDescent="0.15">
      <c r="A67" s="45"/>
      <c r="B67" s="41" t="s">
        <v>32</v>
      </c>
      <c r="C67" s="39">
        <f t="shared" ref="C67:G67" si="15">C66-C65</f>
        <v>22835</v>
      </c>
      <c r="D67" s="39">
        <f t="shared" si="15"/>
        <v>23142</v>
      </c>
      <c r="E67" s="39">
        <f t="shared" si="15"/>
        <v>23595</v>
      </c>
      <c r="F67" s="39">
        <f t="shared" si="15"/>
        <v>24188</v>
      </c>
      <c r="G67" s="39">
        <f t="shared" si="15"/>
        <v>24050</v>
      </c>
      <c r="H67" s="40">
        <f t="shared" si="7"/>
        <v>23562</v>
      </c>
    </row>
    <row r="68" spans="1:8" x14ac:dyDescent="0.15">
      <c r="A68" s="32"/>
      <c r="B68" s="36"/>
      <c r="C68" s="37"/>
      <c r="D68" s="37"/>
      <c r="E68" s="37"/>
      <c r="F68" s="37"/>
      <c r="G68" s="37"/>
      <c r="H68" s="35"/>
    </row>
    <row r="69" spans="1:8" x14ac:dyDescent="0.15">
      <c r="A69" s="45" t="s">
        <v>16</v>
      </c>
      <c r="B69" s="38" t="s">
        <v>7</v>
      </c>
      <c r="C69" s="39">
        <v>10</v>
      </c>
      <c r="D69" s="39">
        <v>3</v>
      </c>
      <c r="E69" s="39">
        <v>1</v>
      </c>
      <c r="F69" s="39">
        <v>4</v>
      </c>
      <c r="G69" s="39">
        <v>4</v>
      </c>
      <c r="H69" s="40">
        <f t="shared" si="7"/>
        <v>4.4000000000000004</v>
      </c>
    </row>
    <row r="70" spans="1:8" x14ac:dyDescent="0.15">
      <c r="A70" s="45"/>
      <c r="B70" s="38" t="s">
        <v>27</v>
      </c>
      <c r="C70" s="39">
        <v>108</v>
      </c>
      <c r="D70" s="39">
        <v>116</v>
      </c>
      <c r="E70" s="39">
        <v>104</v>
      </c>
      <c r="F70" s="39">
        <v>98</v>
      </c>
      <c r="G70" s="39">
        <v>117</v>
      </c>
      <c r="H70" s="40">
        <f t="shared" si="7"/>
        <v>108.6</v>
      </c>
    </row>
    <row r="71" spans="1:8" x14ac:dyDescent="0.15">
      <c r="A71" s="45"/>
      <c r="B71" s="38" t="s">
        <v>23</v>
      </c>
      <c r="C71" s="39">
        <v>34</v>
      </c>
      <c r="D71" s="39">
        <v>40</v>
      </c>
      <c r="E71" s="39">
        <v>43</v>
      </c>
      <c r="F71" s="39">
        <v>41</v>
      </c>
      <c r="G71" s="39">
        <v>50</v>
      </c>
      <c r="H71" s="40">
        <f t="shared" si="7"/>
        <v>41.6</v>
      </c>
    </row>
    <row r="72" spans="1:8" x14ac:dyDescent="0.15">
      <c r="A72" s="45"/>
      <c r="B72" s="38" t="s">
        <v>24</v>
      </c>
      <c r="C72" s="39">
        <v>107</v>
      </c>
      <c r="D72" s="39">
        <v>99</v>
      </c>
      <c r="E72" s="39">
        <v>127</v>
      </c>
      <c r="F72" s="39">
        <v>162</v>
      </c>
      <c r="G72" s="39">
        <v>130</v>
      </c>
      <c r="H72" s="40">
        <f t="shared" si="7"/>
        <v>125</v>
      </c>
    </row>
    <row r="73" spans="1:8" x14ac:dyDescent="0.15">
      <c r="A73" s="45"/>
      <c r="B73" s="38" t="s">
        <v>28</v>
      </c>
      <c r="C73" s="39">
        <v>1</v>
      </c>
      <c r="D73" s="39">
        <v>3</v>
      </c>
      <c r="E73" s="39">
        <v>1</v>
      </c>
      <c r="F73" s="39">
        <v>4</v>
      </c>
      <c r="G73" s="39">
        <v>0</v>
      </c>
      <c r="H73" s="40">
        <f t="shared" si="7"/>
        <v>1.8</v>
      </c>
    </row>
    <row r="74" spans="1:8" x14ac:dyDescent="0.15">
      <c r="A74" s="45"/>
      <c r="B74" s="38" t="s">
        <v>25</v>
      </c>
      <c r="C74" s="39">
        <v>1015</v>
      </c>
      <c r="D74" s="39">
        <v>915</v>
      </c>
      <c r="E74" s="39">
        <v>1072</v>
      </c>
      <c r="F74" s="39">
        <v>990</v>
      </c>
      <c r="G74" s="39">
        <v>1041</v>
      </c>
      <c r="H74" s="40">
        <f t="shared" ref="H74:H77" si="16">(SUM(C74:G74))/5</f>
        <v>1006.6</v>
      </c>
    </row>
    <row r="75" spans="1:8" x14ac:dyDescent="0.15">
      <c r="A75" s="45"/>
      <c r="B75" s="41" t="s">
        <v>30</v>
      </c>
      <c r="C75" s="39">
        <v>754</v>
      </c>
      <c r="D75" s="39">
        <v>777</v>
      </c>
      <c r="E75" s="39">
        <v>844</v>
      </c>
      <c r="F75" s="39">
        <v>731</v>
      </c>
      <c r="G75" s="39">
        <v>762</v>
      </c>
      <c r="H75" s="40">
        <f t="shared" si="16"/>
        <v>773.6</v>
      </c>
    </row>
    <row r="76" spans="1:8" x14ac:dyDescent="0.15">
      <c r="A76" s="45"/>
      <c r="B76" s="41" t="s">
        <v>31</v>
      </c>
      <c r="C76" s="39">
        <v>2154</v>
      </c>
      <c r="D76" s="39">
        <v>2063</v>
      </c>
      <c r="E76" s="39">
        <v>2318</v>
      </c>
      <c r="F76" s="39">
        <v>2154</v>
      </c>
      <c r="G76" s="39">
        <v>2243</v>
      </c>
      <c r="H76" s="40">
        <f t="shared" si="16"/>
        <v>2186.4</v>
      </c>
    </row>
    <row r="77" spans="1:8" x14ac:dyDescent="0.15">
      <c r="A77" s="45"/>
      <c r="B77" s="41" t="s">
        <v>32</v>
      </c>
      <c r="C77" s="39">
        <f t="shared" ref="C77:G77" si="17">C76-C75</f>
        <v>1400</v>
      </c>
      <c r="D77" s="39">
        <f t="shared" si="17"/>
        <v>1286</v>
      </c>
      <c r="E77" s="39">
        <f t="shared" si="17"/>
        <v>1474</v>
      </c>
      <c r="F77" s="39">
        <f t="shared" si="17"/>
        <v>1423</v>
      </c>
      <c r="G77" s="39">
        <f t="shared" si="17"/>
        <v>1481</v>
      </c>
      <c r="H77" s="40">
        <f t="shared" si="16"/>
        <v>1412.8</v>
      </c>
    </row>
    <row r="78" spans="1:8" x14ac:dyDescent="0.15">
      <c r="A78" s="32"/>
      <c r="B78" s="36"/>
      <c r="C78" s="37"/>
      <c r="D78" s="37"/>
      <c r="E78" s="37"/>
      <c r="F78" s="37"/>
      <c r="G78" s="37"/>
      <c r="H78" s="35"/>
    </row>
    <row r="79" spans="1:8" x14ac:dyDescent="0.15">
      <c r="A79" t="s">
        <v>14</v>
      </c>
    </row>
    <row r="80" spans="1:8" x14ac:dyDescent="0.15">
      <c r="A80" t="s">
        <v>15</v>
      </c>
    </row>
    <row r="81" spans="1:1" x14ac:dyDescent="0.15">
      <c r="A81" t="s">
        <v>33</v>
      </c>
    </row>
  </sheetData>
  <mergeCells count="10">
    <mergeCell ref="A39:A47"/>
    <mergeCell ref="A49:A57"/>
    <mergeCell ref="A59:A67"/>
    <mergeCell ref="A69:A77"/>
    <mergeCell ref="A5:B5"/>
    <mergeCell ref="H5:H6"/>
    <mergeCell ref="A6:B6"/>
    <mergeCell ref="A9:A17"/>
    <mergeCell ref="A19:A27"/>
    <mergeCell ref="A29:A37"/>
  </mergeCells>
  <pageMargins left="0.75" right="0.75" top="1" bottom="1" header="0.5" footer="0.5"/>
  <pageSetup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FC7D66-B8DB-5049-B334-990F8030C3B0}">
  <dimension ref="A1:Q81"/>
  <sheetViews>
    <sheetView showRuler="0" zoomScaleNormal="100" workbookViewId="0">
      <pane xSplit="2" topLeftCell="C1" activePane="topRight" state="frozen"/>
      <selection pane="topRight"/>
    </sheetView>
  </sheetViews>
  <sheetFormatPr baseColWidth="10" defaultColWidth="8.83203125" defaultRowHeight="13" x14ac:dyDescent="0.15"/>
  <cols>
    <col min="1" max="1" width="27.1640625" customWidth="1"/>
    <col min="2" max="2" width="26.83203125" customWidth="1"/>
    <col min="3" max="8" width="16.5" customWidth="1"/>
    <col min="9" max="9" width="12" customWidth="1"/>
    <col min="10" max="10" width="29.6640625" customWidth="1"/>
    <col min="11" max="13" width="12" customWidth="1"/>
    <col min="14" max="14" width="13.5" customWidth="1"/>
    <col min="15" max="15" width="13.83203125" customWidth="1"/>
    <col min="16" max="16" width="11.6640625" customWidth="1"/>
    <col min="17" max="17" width="12.83203125" customWidth="1"/>
  </cols>
  <sheetData>
    <row r="1" spans="1:17" x14ac:dyDescent="0.15">
      <c r="A1" s="5" t="s">
        <v>34</v>
      </c>
    </row>
    <row r="2" spans="1:17" x14ac:dyDescent="0.15">
      <c r="A2" t="s">
        <v>0</v>
      </c>
    </row>
    <row r="3" spans="1:17" x14ac:dyDescent="0.15">
      <c r="A3" t="s">
        <v>1</v>
      </c>
    </row>
    <row r="4" spans="1:17" x14ac:dyDescent="0.15">
      <c r="A4" s="5" t="s">
        <v>39</v>
      </c>
    </row>
    <row r="5" spans="1:17" ht="28" x14ac:dyDescent="0.15">
      <c r="A5" s="48" t="s">
        <v>3</v>
      </c>
      <c r="B5" s="49"/>
      <c r="C5" s="2">
        <v>2016</v>
      </c>
      <c r="D5" s="2">
        <v>2017</v>
      </c>
      <c r="E5" s="2">
        <v>2018</v>
      </c>
      <c r="F5" s="2">
        <v>2019</v>
      </c>
      <c r="G5" s="2">
        <v>2020</v>
      </c>
      <c r="H5" s="46" t="s">
        <v>12</v>
      </c>
      <c r="K5" s="2" t="s">
        <v>6</v>
      </c>
      <c r="L5" s="2" t="s">
        <v>8</v>
      </c>
      <c r="M5" s="2" t="s">
        <v>16</v>
      </c>
      <c r="N5" s="2" t="s">
        <v>9</v>
      </c>
      <c r="O5" s="2" t="s">
        <v>10</v>
      </c>
      <c r="P5" s="2" t="s">
        <v>11</v>
      </c>
      <c r="Q5" s="2" t="s">
        <v>17</v>
      </c>
    </row>
    <row r="6" spans="1:17" ht="76" customHeight="1" x14ac:dyDescent="0.15">
      <c r="A6" s="48" t="s">
        <v>4</v>
      </c>
      <c r="B6" s="49"/>
      <c r="C6" s="8" t="s">
        <v>26</v>
      </c>
      <c r="D6" s="2" t="s">
        <v>26</v>
      </c>
      <c r="E6" s="2" t="s">
        <v>26</v>
      </c>
      <c r="F6" s="2" t="s">
        <v>26</v>
      </c>
      <c r="G6" s="2" t="s">
        <v>26</v>
      </c>
      <c r="H6" s="47"/>
      <c r="J6" s="2" t="s">
        <v>18</v>
      </c>
      <c r="K6" s="3"/>
      <c r="L6" s="3"/>
      <c r="M6" s="3"/>
      <c r="N6" s="3"/>
      <c r="O6" s="3"/>
      <c r="P6" s="3"/>
      <c r="Q6" s="3"/>
    </row>
    <row r="7" spans="1:17" s="18" customFormat="1" ht="13" customHeight="1" x14ac:dyDescent="0.15">
      <c r="A7" s="42" t="s">
        <v>37</v>
      </c>
      <c r="B7" s="26" t="s">
        <v>5</v>
      </c>
      <c r="C7" s="27"/>
      <c r="D7" s="27"/>
      <c r="E7" s="28"/>
      <c r="F7" s="28"/>
      <c r="G7" s="28"/>
      <c r="H7" s="28"/>
      <c r="J7" s="19" t="s">
        <v>7</v>
      </c>
      <c r="K7" s="20">
        <f t="shared" ref="K7:K12" si="0">H9</f>
        <v>0.2</v>
      </c>
      <c r="L7" s="21">
        <f t="shared" ref="L7:L12" si="1">H19</f>
        <v>4.5999999999999996</v>
      </c>
      <c r="M7" s="20">
        <f t="shared" ref="M7:M12" si="2">H69</f>
        <v>1.6</v>
      </c>
      <c r="N7" s="20">
        <f t="shared" ref="N7:N12" si="3">H29</f>
        <v>2</v>
      </c>
      <c r="O7" s="21">
        <f t="shared" ref="O7:O12" si="4">H39</f>
        <v>2.2000000000000002</v>
      </c>
      <c r="P7" s="21">
        <f t="shared" ref="P7:P12" si="5">H49</f>
        <v>19.8</v>
      </c>
      <c r="Q7" s="20">
        <f t="shared" ref="Q7:Q12" si="6">H59</f>
        <v>10.8</v>
      </c>
    </row>
    <row r="8" spans="1:17" x14ac:dyDescent="0.15">
      <c r="A8" s="32"/>
      <c r="B8" s="33"/>
      <c r="C8" s="34"/>
      <c r="D8" s="34"/>
      <c r="E8" s="34"/>
      <c r="F8" s="34"/>
      <c r="G8" s="34"/>
      <c r="H8" s="35"/>
      <c r="J8" s="7" t="s">
        <v>27</v>
      </c>
      <c r="K8" s="1">
        <f t="shared" si="0"/>
        <v>10.8</v>
      </c>
      <c r="L8" s="3">
        <f t="shared" si="1"/>
        <v>184</v>
      </c>
      <c r="M8" s="1">
        <f t="shared" si="2"/>
        <v>97.2</v>
      </c>
      <c r="N8" s="1">
        <f t="shared" si="3"/>
        <v>111.6</v>
      </c>
      <c r="O8" s="3">
        <f t="shared" si="4"/>
        <v>113.8</v>
      </c>
      <c r="P8" s="3">
        <f t="shared" si="5"/>
        <v>708.6</v>
      </c>
      <c r="Q8" s="1">
        <f t="shared" si="6"/>
        <v>676.8</v>
      </c>
    </row>
    <row r="9" spans="1:17" x14ac:dyDescent="0.15">
      <c r="A9" s="50" t="s">
        <v>6</v>
      </c>
      <c r="B9" s="22" t="s">
        <v>7</v>
      </c>
      <c r="C9" s="23">
        <v>0</v>
      </c>
      <c r="D9" s="23">
        <v>0</v>
      </c>
      <c r="E9" s="23">
        <v>0</v>
      </c>
      <c r="F9" s="23">
        <v>0</v>
      </c>
      <c r="G9" s="23">
        <v>1</v>
      </c>
      <c r="H9" s="24">
        <f>(SUM(C9:G9))/5</f>
        <v>0.2</v>
      </c>
      <c r="J9" s="7" t="s">
        <v>23</v>
      </c>
      <c r="K9" s="1">
        <f t="shared" si="0"/>
        <v>0.8</v>
      </c>
      <c r="L9" s="3">
        <f t="shared" si="1"/>
        <v>68.599999999999994</v>
      </c>
      <c r="M9" s="1">
        <f t="shared" si="2"/>
        <v>17.399999999999999</v>
      </c>
      <c r="N9" s="1">
        <f t="shared" si="3"/>
        <v>29.2</v>
      </c>
      <c r="O9" s="3">
        <f t="shared" si="4"/>
        <v>67.400000000000006</v>
      </c>
      <c r="P9" s="3">
        <f t="shared" si="5"/>
        <v>280.60000000000002</v>
      </c>
      <c r="Q9" s="1">
        <f t="shared" si="6"/>
        <v>174</v>
      </c>
    </row>
    <row r="10" spans="1:17" x14ac:dyDescent="0.15">
      <c r="A10" s="51"/>
      <c r="B10" s="22" t="s">
        <v>27</v>
      </c>
      <c r="C10" s="23">
        <v>12</v>
      </c>
      <c r="D10" s="23">
        <v>10</v>
      </c>
      <c r="E10" s="23">
        <v>12</v>
      </c>
      <c r="F10" s="23">
        <v>11</v>
      </c>
      <c r="G10" s="23">
        <v>9</v>
      </c>
      <c r="H10" s="24">
        <f t="shared" ref="H10:H73" si="7">(SUM(C10:G10))/5</f>
        <v>10.8</v>
      </c>
      <c r="J10" s="7" t="s">
        <v>24</v>
      </c>
      <c r="K10" s="1">
        <f t="shared" si="0"/>
        <v>8.1999999999999993</v>
      </c>
      <c r="L10" s="3">
        <f t="shared" si="1"/>
        <v>123.8</v>
      </c>
      <c r="M10" s="1">
        <f t="shared" si="2"/>
        <v>57.2</v>
      </c>
      <c r="N10" s="1">
        <f t="shared" si="3"/>
        <v>57.2</v>
      </c>
      <c r="O10" s="3">
        <f t="shared" si="4"/>
        <v>42.6</v>
      </c>
      <c r="P10" s="3">
        <f t="shared" si="5"/>
        <v>499.8</v>
      </c>
      <c r="Q10" s="1">
        <f t="shared" si="6"/>
        <v>295.8</v>
      </c>
    </row>
    <row r="11" spans="1:17" x14ac:dyDescent="0.15">
      <c r="A11" s="51"/>
      <c r="B11" s="22" t="s">
        <v>23</v>
      </c>
      <c r="C11" s="23">
        <v>1</v>
      </c>
      <c r="D11" s="23">
        <v>1</v>
      </c>
      <c r="E11" s="23">
        <v>1</v>
      </c>
      <c r="F11" s="23">
        <v>0</v>
      </c>
      <c r="G11" s="23">
        <v>1</v>
      </c>
      <c r="H11" s="24">
        <f t="shared" si="7"/>
        <v>0.8</v>
      </c>
      <c r="J11" s="7" t="s">
        <v>28</v>
      </c>
      <c r="K11" s="1">
        <f t="shared" si="0"/>
        <v>0</v>
      </c>
      <c r="L11" s="3">
        <f t="shared" si="1"/>
        <v>1.8</v>
      </c>
      <c r="M11" s="1">
        <f t="shared" si="2"/>
        <v>1</v>
      </c>
      <c r="N11" s="1">
        <f t="shared" si="3"/>
        <v>0.8</v>
      </c>
      <c r="O11" s="3">
        <f t="shared" si="4"/>
        <v>1</v>
      </c>
      <c r="P11" s="3">
        <f t="shared" si="5"/>
        <v>10.199999999999999</v>
      </c>
      <c r="Q11" s="1">
        <f t="shared" si="6"/>
        <v>3</v>
      </c>
    </row>
    <row r="12" spans="1:17" x14ac:dyDescent="0.15">
      <c r="A12" s="51"/>
      <c r="B12" s="22" t="s">
        <v>24</v>
      </c>
      <c r="C12" s="23">
        <v>6</v>
      </c>
      <c r="D12" s="23">
        <v>7</v>
      </c>
      <c r="E12" s="23">
        <v>11</v>
      </c>
      <c r="F12" s="23">
        <v>7</v>
      </c>
      <c r="G12" s="23">
        <v>10</v>
      </c>
      <c r="H12" s="24">
        <f t="shared" si="7"/>
        <v>8.1999999999999993</v>
      </c>
      <c r="J12" s="7" t="s">
        <v>25</v>
      </c>
      <c r="K12" s="1">
        <f t="shared" si="0"/>
        <v>107.4</v>
      </c>
      <c r="L12" s="3">
        <f t="shared" si="1"/>
        <v>1325.2</v>
      </c>
      <c r="M12" s="1">
        <f t="shared" si="2"/>
        <v>832.2</v>
      </c>
      <c r="N12" s="1">
        <f t="shared" si="3"/>
        <v>664.2</v>
      </c>
      <c r="O12" s="3">
        <f t="shared" si="4"/>
        <v>534.20000000000005</v>
      </c>
      <c r="P12" s="3">
        <f t="shared" si="5"/>
        <v>4108.8</v>
      </c>
      <c r="Q12" s="1">
        <f t="shared" si="6"/>
        <v>2881.4</v>
      </c>
    </row>
    <row r="13" spans="1:17" x14ac:dyDescent="0.15">
      <c r="A13" s="51"/>
      <c r="B13" s="22" t="s">
        <v>28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4">
        <f t="shared" si="7"/>
        <v>0</v>
      </c>
      <c r="J13" s="9" t="s">
        <v>29</v>
      </c>
      <c r="K13" s="10">
        <f>H17</f>
        <v>138.6</v>
      </c>
      <c r="L13" s="10">
        <f>H27</f>
        <v>1862.4</v>
      </c>
      <c r="M13" s="10">
        <f>H77</f>
        <v>1115.2</v>
      </c>
      <c r="N13" s="10">
        <f>H37</f>
        <v>978.8</v>
      </c>
      <c r="O13" s="10">
        <f>H47</f>
        <v>876.4</v>
      </c>
      <c r="P13" s="10">
        <f>H57</f>
        <v>6172.4</v>
      </c>
      <c r="Q13" s="10">
        <f>H67</f>
        <v>4526.3999999999996</v>
      </c>
    </row>
    <row r="14" spans="1:17" x14ac:dyDescent="0.15">
      <c r="A14" s="51"/>
      <c r="B14" s="22" t="s">
        <v>25</v>
      </c>
      <c r="C14" s="23">
        <v>92</v>
      </c>
      <c r="D14" s="23">
        <v>115</v>
      </c>
      <c r="E14" s="23">
        <v>124</v>
      </c>
      <c r="F14" s="23">
        <v>101</v>
      </c>
      <c r="G14" s="23">
        <v>105</v>
      </c>
      <c r="H14" s="24">
        <f t="shared" si="7"/>
        <v>107.4</v>
      </c>
      <c r="J14" s="9" t="s">
        <v>35</v>
      </c>
      <c r="K14" s="10">
        <f>K7+K9+K10+K11</f>
        <v>9.1999999999999993</v>
      </c>
      <c r="L14" s="10">
        <f t="shared" ref="L14:Q14" si="8">L7+L9+L10+L11</f>
        <v>198.8</v>
      </c>
      <c r="M14" s="10">
        <f t="shared" si="8"/>
        <v>77.2</v>
      </c>
      <c r="N14" s="10">
        <f t="shared" si="8"/>
        <v>89.2</v>
      </c>
      <c r="O14" s="10">
        <f t="shared" si="8"/>
        <v>113.20000000000002</v>
      </c>
      <c r="P14" s="10">
        <f t="shared" si="8"/>
        <v>810.40000000000009</v>
      </c>
      <c r="Q14" s="10">
        <f t="shared" si="8"/>
        <v>483.6</v>
      </c>
    </row>
    <row r="15" spans="1:17" x14ac:dyDescent="0.15">
      <c r="A15" s="51"/>
      <c r="B15" s="25" t="s">
        <v>30</v>
      </c>
      <c r="C15" s="23">
        <v>45</v>
      </c>
      <c r="D15" s="23">
        <v>56</v>
      </c>
      <c r="E15" s="23">
        <v>48</v>
      </c>
      <c r="F15" s="23">
        <v>54</v>
      </c>
      <c r="G15" s="23">
        <v>35</v>
      </c>
      <c r="H15" s="24">
        <f t="shared" si="7"/>
        <v>47.6</v>
      </c>
      <c r="J15" s="11"/>
      <c r="K15" s="10"/>
      <c r="L15" s="10"/>
      <c r="M15" s="10"/>
      <c r="N15" s="10"/>
      <c r="O15" s="10"/>
      <c r="P15" s="10"/>
      <c r="Q15" s="10"/>
    </row>
    <row r="16" spans="1:17" x14ac:dyDescent="0.15">
      <c r="A16" s="51"/>
      <c r="B16" s="25" t="s">
        <v>31</v>
      </c>
      <c r="C16" s="23">
        <v>169</v>
      </c>
      <c r="D16" s="23">
        <v>196</v>
      </c>
      <c r="E16" s="23">
        <v>211</v>
      </c>
      <c r="F16" s="23">
        <v>185</v>
      </c>
      <c r="G16" s="23">
        <v>170</v>
      </c>
      <c r="H16" s="24">
        <f t="shared" si="7"/>
        <v>186.2</v>
      </c>
      <c r="J16" s="9" t="s">
        <v>38</v>
      </c>
      <c r="K16" s="13">
        <f t="shared" ref="K16:Q16" si="9">K14/K13</f>
        <v>6.6378066378066369E-2</v>
      </c>
      <c r="L16" s="13">
        <f t="shared" si="9"/>
        <v>0.10674398625429553</v>
      </c>
      <c r="M16" s="13">
        <f t="shared" si="9"/>
        <v>6.9225251076040176E-2</v>
      </c>
      <c r="N16" s="13">
        <f t="shared" si="9"/>
        <v>9.1131998365345329E-2</v>
      </c>
      <c r="O16" s="13">
        <f t="shared" si="9"/>
        <v>0.12916476494751258</v>
      </c>
      <c r="P16" s="13">
        <f t="shared" si="9"/>
        <v>0.13129414814334783</v>
      </c>
      <c r="Q16" s="13">
        <f t="shared" si="9"/>
        <v>0.10683987274655357</v>
      </c>
    </row>
    <row r="17" spans="1:17" x14ac:dyDescent="0.15">
      <c r="A17" s="52"/>
      <c r="B17" s="25" t="s">
        <v>32</v>
      </c>
      <c r="C17" s="23">
        <f t="shared" ref="C17:G17" si="10">C16-C15</f>
        <v>124</v>
      </c>
      <c r="D17" s="23">
        <f t="shared" si="10"/>
        <v>140</v>
      </c>
      <c r="E17" s="23">
        <f t="shared" si="10"/>
        <v>163</v>
      </c>
      <c r="F17" s="23">
        <f t="shared" si="10"/>
        <v>131</v>
      </c>
      <c r="G17" s="23">
        <f t="shared" si="10"/>
        <v>135</v>
      </c>
      <c r="H17" s="24">
        <f t="shared" si="7"/>
        <v>138.6</v>
      </c>
      <c r="J17" s="12" t="s">
        <v>36</v>
      </c>
    </row>
    <row r="18" spans="1:17" x14ac:dyDescent="0.15">
      <c r="A18" s="29"/>
      <c r="B18" s="30"/>
      <c r="C18" s="30"/>
      <c r="D18" s="30"/>
      <c r="E18" s="30"/>
      <c r="F18" s="30"/>
      <c r="G18" s="30"/>
      <c r="H18" s="31"/>
    </row>
    <row r="19" spans="1:17" x14ac:dyDescent="0.15">
      <c r="A19" s="53" t="s">
        <v>8</v>
      </c>
      <c r="B19" s="22" t="s">
        <v>7</v>
      </c>
      <c r="C19" s="23">
        <v>4</v>
      </c>
      <c r="D19" s="23">
        <v>7</v>
      </c>
      <c r="E19" s="23">
        <v>7</v>
      </c>
      <c r="F19" s="23">
        <v>3</v>
      </c>
      <c r="G19" s="23">
        <v>2</v>
      </c>
      <c r="H19" s="24">
        <f t="shared" si="7"/>
        <v>4.5999999999999996</v>
      </c>
    </row>
    <row r="20" spans="1:17" x14ac:dyDescent="0.15">
      <c r="A20" s="53"/>
      <c r="B20" s="22" t="s">
        <v>27</v>
      </c>
      <c r="C20" s="23">
        <v>162</v>
      </c>
      <c r="D20" s="23">
        <v>185</v>
      </c>
      <c r="E20" s="23">
        <v>208</v>
      </c>
      <c r="F20" s="23">
        <v>199</v>
      </c>
      <c r="G20" s="23">
        <v>166</v>
      </c>
      <c r="H20" s="24">
        <f t="shared" si="7"/>
        <v>184</v>
      </c>
    </row>
    <row r="21" spans="1:17" x14ac:dyDescent="0.15">
      <c r="A21" s="53"/>
      <c r="B21" s="22" t="s">
        <v>23</v>
      </c>
      <c r="C21" s="23">
        <v>72</v>
      </c>
      <c r="D21" s="23">
        <v>66</v>
      </c>
      <c r="E21" s="23">
        <v>79</v>
      </c>
      <c r="F21" s="23">
        <v>77</v>
      </c>
      <c r="G21" s="23">
        <v>49</v>
      </c>
      <c r="H21" s="24">
        <f t="shared" si="7"/>
        <v>68.599999999999994</v>
      </c>
      <c r="K21" s="14"/>
      <c r="L21" s="14"/>
      <c r="M21" s="14"/>
      <c r="N21" s="14"/>
      <c r="O21" s="14"/>
      <c r="P21" s="14"/>
      <c r="Q21" s="14"/>
    </row>
    <row r="22" spans="1:17" x14ac:dyDescent="0.15">
      <c r="A22" s="53"/>
      <c r="B22" s="22" t="s">
        <v>24</v>
      </c>
      <c r="C22" s="23">
        <v>109</v>
      </c>
      <c r="D22" s="23">
        <v>121</v>
      </c>
      <c r="E22" s="23">
        <v>115</v>
      </c>
      <c r="F22" s="23">
        <v>149</v>
      </c>
      <c r="G22" s="23">
        <v>125</v>
      </c>
      <c r="H22" s="24">
        <f t="shared" si="7"/>
        <v>123.8</v>
      </c>
      <c r="J22" s="14"/>
    </row>
    <row r="23" spans="1:17" x14ac:dyDescent="0.15">
      <c r="A23" s="53"/>
      <c r="B23" s="22" t="s">
        <v>28</v>
      </c>
      <c r="C23" s="24">
        <v>0</v>
      </c>
      <c r="D23" s="24">
        <v>1</v>
      </c>
      <c r="E23" s="24">
        <v>5</v>
      </c>
      <c r="F23" s="24">
        <v>1</v>
      </c>
      <c r="G23" s="24">
        <v>2</v>
      </c>
      <c r="H23" s="24">
        <f t="shared" si="7"/>
        <v>1.8</v>
      </c>
      <c r="J23" s="14"/>
    </row>
    <row r="24" spans="1:17" x14ac:dyDescent="0.15">
      <c r="A24" s="53"/>
      <c r="B24" s="22" t="s">
        <v>25</v>
      </c>
      <c r="C24" s="23">
        <v>1316</v>
      </c>
      <c r="D24" s="23">
        <v>1308</v>
      </c>
      <c r="E24" s="23">
        <v>1320</v>
      </c>
      <c r="F24" s="23">
        <v>1383</v>
      </c>
      <c r="G24" s="23">
        <v>1299</v>
      </c>
      <c r="H24" s="24">
        <f t="shared" si="7"/>
        <v>1325.2</v>
      </c>
      <c r="J24" s="14"/>
    </row>
    <row r="25" spans="1:17" x14ac:dyDescent="0.15">
      <c r="A25" s="53"/>
      <c r="B25" s="25" t="s">
        <v>30</v>
      </c>
      <c r="C25" s="23">
        <v>1203</v>
      </c>
      <c r="D25" s="23">
        <v>1152</v>
      </c>
      <c r="E25" s="23">
        <v>1186</v>
      </c>
      <c r="F25" s="23">
        <v>1211</v>
      </c>
      <c r="G25" s="23">
        <v>1144</v>
      </c>
      <c r="H25" s="24">
        <f t="shared" si="7"/>
        <v>1179.2</v>
      </c>
      <c r="J25" s="14"/>
    </row>
    <row r="26" spans="1:17" x14ac:dyDescent="0.15">
      <c r="A26" s="53"/>
      <c r="B26" s="25" t="s">
        <v>31</v>
      </c>
      <c r="C26" s="23">
        <v>3019</v>
      </c>
      <c r="D26" s="23">
        <v>3004</v>
      </c>
      <c r="E26" s="23">
        <v>3059</v>
      </c>
      <c r="F26" s="23">
        <v>3179</v>
      </c>
      <c r="G26" s="23">
        <v>2947</v>
      </c>
      <c r="H26" s="24">
        <f t="shared" si="7"/>
        <v>3041.6</v>
      </c>
      <c r="J26" s="15"/>
    </row>
    <row r="27" spans="1:17" x14ac:dyDescent="0.15">
      <c r="A27" s="53"/>
      <c r="B27" s="25" t="s">
        <v>32</v>
      </c>
      <c r="C27" s="23">
        <f t="shared" ref="C27:G27" si="11">C26-C25</f>
        <v>1816</v>
      </c>
      <c r="D27" s="23">
        <f t="shared" si="11"/>
        <v>1852</v>
      </c>
      <c r="E27" s="23">
        <f t="shared" si="11"/>
        <v>1873</v>
      </c>
      <c r="F27" s="23">
        <f t="shared" si="11"/>
        <v>1968</v>
      </c>
      <c r="G27" s="23">
        <f t="shared" si="11"/>
        <v>1803</v>
      </c>
      <c r="H27" s="24">
        <f t="shared" si="7"/>
        <v>1862.4</v>
      </c>
      <c r="J27" s="15"/>
    </row>
    <row r="28" spans="1:17" x14ac:dyDescent="0.15">
      <c r="A28" s="29"/>
      <c r="B28" s="30"/>
      <c r="C28" s="30"/>
      <c r="D28" s="30"/>
      <c r="E28" s="30"/>
      <c r="F28" s="30"/>
      <c r="G28" s="30"/>
      <c r="H28" s="31"/>
      <c r="J28" s="15"/>
    </row>
    <row r="29" spans="1:17" x14ac:dyDescent="0.15">
      <c r="A29" s="53" t="s">
        <v>9</v>
      </c>
      <c r="B29" s="22" t="s">
        <v>7</v>
      </c>
      <c r="C29" s="23">
        <v>4</v>
      </c>
      <c r="D29" s="23">
        <v>3</v>
      </c>
      <c r="E29" s="23">
        <v>1</v>
      </c>
      <c r="F29" s="23">
        <v>1</v>
      </c>
      <c r="G29" s="23">
        <v>1</v>
      </c>
      <c r="H29" s="24">
        <f t="shared" si="7"/>
        <v>2</v>
      </c>
      <c r="J29" s="15"/>
    </row>
    <row r="30" spans="1:17" x14ac:dyDescent="0.15">
      <c r="A30" s="53"/>
      <c r="B30" s="22" t="s">
        <v>27</v>
      </c>
      <c r="C30" s="23">
        <v>102</v>
      </c>
      <c r="D30" s="23">
        <v>127</v>
      </c>
      <c r="E30" s="23">
        <v>111</v>
      </c>
      <c r="F30" s="23">
        <v>104</v>
      </c>
      <c r="G30" s="23">
        <v>114</v>
      </c>
      <c r="H30" s="24">
        <f t="shared" si="7"/>
        <v>111.6</v>
      </c>
      <c r="J30" s="15"/>
    </row>
    <row r="31" spans="1:17" x14ac:dyDescent="0.15">
      <c r="A31" s="53"/>
      <c r="B31" s="22" t="s">
        <v>23</v>
      </c>
      <c r="C31" s="23">
        <v>36</v>
      </c>
      <c r="D31" s="23">
        <v>21</v>
      </c>
      <c r="E31" s="23">
        <v>31</v>
      </c>
      <c r="F31" s="23">
        <v>28</v>
      </c>
      <c r="G31" s="23">
        <v>30</v>
      </c>
      <c r="H31" s="24">
        <f t="shared" si="7"/>
        <v>29.2</v>
      </c>
      <c r="J31" s="15"/>
    </row>
    <row r="32" spans="1:17" x14ac:dyDescent="0.15">
      <c r="A32" s="53"/>
      <c r="B32" s="22" t="s">
        <v>24</v>
      </c>
      <c r="C32" s="23">
        <v>62</v>
      </c>
      <c r="D32" s="23">
        <v>48</v>
      </c>
      <c r="E32" s="23">
        <v>59</v>
      </c>
      <c r="F32" s="23">
        <v>60</v>
      </c>
      <c r="G32" s="23">
        <v>57</v>
      </c>
      <c r="H32" s="24">
        <f t="shared" si="7"/>
        <v>57.2</v>
      </c>
      <c r="J32" s="15"/>
      <c r="K32" s="16"/>
      <c r="L32" s="16"/>
      <c r="M32" s="16"/>
      <c r="N32" s="16"/>
      <c r="O32" s="16"/>
      <c r="P32" s="16"/>
      <c r="Q32" s="16"/>
    </row>
    <row r="33" spans="1:17" x14ac:dyDescent="0.15">
      <c r="A33" s="53"/>
      <c r="B33" s="22" t="s">
        <v>28</v>
      </c>
      <c r="C33" s="23">
        <v>0</v>
      </c>
      <c r="D33" s="23">
        <v>0</v>
      </c>
      <c r="E33" s="23">
        <v>2</v>
      </c>
      <c r="F33" s="23">
        <v>1</v>
      </c>
      <c r="G33" s="23">
        <v>1</v>
      </c>
      <c r="H33" s="24">
        <f t="shared" si="7"/>
        <v>0.8</v>
      </c>
      <c r="J33" s="15"/>
      <c r="K33" s="16"/>
      <c r="L33" s="16"/>
      <c r="M33" s="16"/>
      <c r="N33" s="16"/>
      <c r="O33" s="16"/>
      <c r="P33" s="16"/>
      <c r="Q33" s="16"/>
    </row>
    <row r="34" spans="1:17" x14ac:dyDescent="0.15">
      <c r="A34" s="53"/>
      <c r="B34" s="22" t="s">
        <v>25</v>
      </c>
      <c r="C34" s="23">
        <v>657</v>
      </c>
      <c r="D34" s="23">
        <v>684</v>
      </c>
      <c r="E34" s="23">
        <v>690</v>
      </c>
      <c r="F34" s="23">
        <v>681</v>
      </c>
      <c r="G34" s="23">
        <v>609</v>
      </c>
      <c r="H34" s="24">
        <f t="shared" si="7"/>
        <v>664.2</v>
      </c>
      <c r="J34" s="15"/>
      <c r="K34" s="16"/>
      <c r="L34" s="16"/>
      <c r="M34" s="16"/>
      <c r="N34" s="16"/>
      <c r="O34" s="16"/>
      <c r="P34" s="16"/>
      <c r="Q34" s="16"/>
    </row>
    <row r="35" spans="1:17" x14ac:dyDescent="0.15">
      <c r="A35" s="53"/>
      <c r="B35" s="25" t="s">
        <v>30</v>
      </c>
      <c r="C35" s="23">
        <v>877</v>
      </c>
      <c r="D35" s="23">
        <v>946</v>
      </c>
      <c r="E35" s="23">
        <v>1010</v>
      </c>
      <c r="F35" s="23">
        <v>1023</v>
      </c>
      <c r="G35" s="23">
        <v>1114</v>
      </c>
      <c r="H35" s="24">
        <f t="shared" si="7"/>
        <v>994</v>
      </c>
      <c r="J35" s="15"/>
      <c r="K35" s="16"/>
      <c r="L35" s="16"/>
      <c r="M35" s="16"/>
      <c r="N35" s="16"/>
      <c r="O35" s="16"/>
      <c r="P35" s="16"/>
      <c r="Q35" s="16"/>
    </row>
    <row r="36" spans="1:17" x14ac:dyDescent="0.15">
      <c r="A36" s="53"/>
      <c r="B36" s="25" t="s">
        <v>31</v>
      </c>
      <c r="C36" s="23">
        <v>1863</v>
      </c>
      <c r="D36" s="23">
        <v>1931</v>
      </c>
      <c r="E36" s="23">
        <v>2022</v>
      </c>
      <c r="F36" s="23">
        <v>2016</v>
      </c>
      <c r="G36" s="23">
        <v>2032</v>
      </c>
      <c r="H36" s="24">
        <f t="shared" si="7"/>
        <v>1972.8</v>
      </c>
      <c r="J36" s="15"/>
      <c r="K36" s="16"/>
      <c r="L36" s="16"/>
      <c r="M36" s="16"/>
      <c r="N36" s="16"/>
      <c r="O36" s="16"/>
      <c r="P36" s="16"/>
      <c r="Q36" s="16"/>
    </row>
    <row r="37" spans="1:17" x14ac:dyDescent="0.15">
      <c r="A37" s="53"/>
      <c r="B37" s="25" t="s">
        <v>32</v>
      </c>
      <c r="C37" s="23">
        <f t="shared" ref="C37:G37" si="12">C36-C35</f>
        <v>986</v>
      </c>
      <c r="D37" s="23">
        <f t="shared" si="12"/>
        <v>985</v>
      </c>
      <c r="E37" s="23">
        <f t="shared" si="12"/>
        <v>1012</v>
      </c>
      <c r="F37" s="23">
        <f t="shared" si="12"/>
        <v>993</v>
      </c>
      <c r="G37" s="23">
        <f t="shared" si="12"/>
        <v>918</v>
      </c>
      <c r="H37" s="24">
        <f t="shared" si="7"/>
        <v>978.8</v>
      </c>
      <c r="J37" s="15"/>
      <c r="K37" s="17"/>
      <c r="L37" s="17"/>
      <c r="M37" s="17"/>
      <c r="N37" s="17"/>
      <c r="O37" s="17"/>
      <c r="P37" s="17"/>
      <c r="Q37" s="17"/>
    </row>
    <row r="38" spans="1:17" x14ac:dyDescent="0.15">
      <c r="A38" s="29"/>
      <c r="B38" s="30"/>
      <c r="C38" s="30"/>
      <c r="D38" s="30"/>
      <c r="E38" s="30"/>
      <c r="F38" s="30"/>
      <c r="G38" s="30"/>
      <c r="H38" s="31"/>
    </row>
    <row r="39" spans="1:17" x14ac:dyDescent="0.15">
      <c r="A39" s="53" t="s">
        <v>10</v>
      </c>
      <c r="B39" s="22" t="s">
        <v>7</v>
      </c>
      <c r="C39" s="23">
        <v>1</v>
      </c>
      <c r="D39" s="23">
        <v>3</v>
      </c>
      <c r="E39" s="23">
        <v>3</v>
      </c>
      <c r="F39" s="23">
        <v>2</v>
      </c>
      <c r="G39" s="23">
        <v>2</v>
      </c>
      <c r="H39" s="24">
        <f t="shared" si="7"/>
        <v>2.2000000000000002</v>
      </c>
    </row>
    <row r="40" spans="1:17" x14ac:dyDescent="0.15">
      <c r="A40" s="53"/>
      <c r="B40" s="22" t="s">
        <v>27</v>
      </c>
      <c r="C40" s="23">
        <v>91</v>
      </c>
      <c r="D40" s="23">
        <v>100</v>
      </c>
      <c r="E40" s="23">
        <v>108</v>
      </c>
      <c r="F40" s="23">
        <v>140</v>
      </c>
      <c r="G40" s="23">
        <v>130</v>
      </c>
      <c r="H40" s="24">
        <f t="shared" si="7"/>
        <v>113.8</v>
      </c>
    </row>
    <row r="41" spans="1:17" x14ac:dyDescent="0.15">
      <c r="A41" s="53"/>
      <c r="B41" s="22" t="s">
        <v>23</v>
      </c>
      <c r="C41" s="23">
        <v>69</v>
      </c>
      <c r="D41" s="23">
        <v>63</v>
      </c>
      <c r="E41" s="23">
        <v>55</v>
      </c>
      <c r="F41" s="23">
        <v>64</v>
      </c>
      <c r="G41" s="23">
        <v>86</v>
      </c>
      <c r="H41" s="24">
        <f t="shared" si="7"/>
        <v>67.400000000000006</v>
      </c>
    </row>
    <row r="42" spans="1:17" x14ac:dyDescent="0.15">
      <c r="A42" s="53"/>
      <c r="B42" s="22" t="s">
        <v>24</v>
      </c>
      <c r="C42" s="23">
        <v>36</v>
      </c>
      <c r="D42" s="23">
        <v>46</v>
      </c>
      <c r="E42" s="23">
        <v>48</v>
      </c>
      <c r="F42" s="23">
        <v>36</v>
      </c>
      <c r="G42" s="23">
        <v>47</v>
      </c>
      <c r="H42" s="24">
        <f t="shared" si="7"/>
        <v>42.6</v>
      </c>
    </row>
    <row r="43" spans="1:17" x14ac:dyDescent="0.15">
      <c r="A43" s="53"/>
      <c r="B43" s="22" t="s">
        <v>28</v>
      </c>
      <c r="C43" s="23">
        <v>1</v>
      </c>
      <c r="D43" s="23">
        <v>1</v>
      </c>
      <c r="E43" s="23">
        <v>0</v>
      </c>
      <c r="F43" s="23">
        <v>0</v>
      </c>
      <c r="G43" s="23">
        <v>3</v>
      </c>
      <c r="H43" s="24">
        <f t="shared" si="7"/>
        <v>1</v>
      </c>
    </row>
    <row r="44" spans="1:17" x14ac:dyDescent="0.15">
      <c r="A44" s="53"/>
      <c r="B44" s="22" t="s">
        <v>25</v>
      </c>
      <c r="C44" s="23">
        <v>520</v>
      </c>
      <c r="D44" s="23">
        <v>538</v>
      </c>
      <c r="E44" s="23">
        <v>497</v>
      </c>
      <c r="F44" s="23">
        <v>538</v>
      </c>
      <c r="G44" s="23">
        <v>578</v>
      </c>
      <c r="H44" s="24">
        <f t="shared" si="7"/>
        <v>534.20000000000005</v>
      </c>
    </row>
    <row r="45" spans="1:17" x14ac:dyDescent="0.15">
      <c r="A45" s="53"/>
      <c r="B45" s="25" t="s">
        <v>30</v>
      </c>
      <c r="C45" s="23">
        <v>1123</v>
      </c>
      <c r="D45" s="23">
        <v>1093</v>
      </c>
      <c r="E45" s="23">
        <v>1164</v>
      </c>
      <c r="F45" s="23">
        <v>1287</v>
      </c>
      <c r="G45" s="23">
        <v>1400</v>
      </c>
      <c r="H45" s="24">
        <f t="shared" si="7"/>
        <v>1213.4000000000001</v>
      </c>
    </row>
    <row r="46" spans="1:17" x14ac:dyDescent="0.15">
      <c r="A46" s="53"/>
      <c r="B46" s="25" t="s">
        <v>31</v>
      </c>
      <c r="C46" s="23">
        <v>1951</v>
      </c>
      <c r="D46" s="23">
        <v>1953</v>
      </c>
      <c r="E46" s="23">
        <v>1987</v>
      </c>
      <c r="F46" s="23">
        <v>2184</v>
      </c>
      <c r="G46" s="23">
        <v>2374</v>
      </c>
      <c r="H46" s="24">
        <f t="shared" si="7"/>
        <v>2089.8000000000002</v>
      </c>
    </row>
    <row r="47" spans="1:17" x14ac:dyDescent="0.15">
      <c r="A47" s="53"/>
      <c r="B47" s="25" t="s">
        <v>32</v>
      </c>
      <c r="C47" s="23">
        <f t="shared" ref="C47:G47" si="13">C46-C45</f>
        <v>828</v>
      </c>
      <c r="D47" s="23">
        <f t="shared" si="13"/>
        <v>860</v>
      </c>
      <c r="E47" s="23">
        <f t="shared" si="13"/>
        <v>823</v>
      </c>
      <c r="F47" s="23">
        <f t="shared" si="13"/>
        <v>897</v>
      </c>
      <c r="G47" s="23">
        <f t="shared" si="13"/>
        <v>974</v>
      </c>
      <c r="H47" s="24">
        <f t="shared" si="7"/>
        <v>876.4</v>
      </c>
    </row>
    <row r="48" spans="1:17" x14ac:dyDescent="0.15">
      <c r="A48" s="32"/>
      <c r="B48" s="30"/>
      <c r="C48" s="30"/>
      <c r="D48" s="30"/>
      <c r="E48" s="30"/>
      <c r="F48" s="30"/>
      <c r="G48" s="30"/>
      <c r="H48" s="35"/>
    </row>
    <row r="49" spans="1:8" x14ac:dyDescent="0.15">
      <c r="A49" s="45" t="s">
        <v>11</v>
      </c>
      <c r="B49" s="38" t="s">
        <v>7</v>
      </c>
      <c r="C49" s="39">
        <v>24</v>
      </c>
      <c r="D49" s="39">
        <v>24</v>
      </c>
      <c r="E49" s="39">
        <v>12</v>
      </c>
      <c r="F49" s="39">
        <v>23</v>
      </c>
      <c r="G49" s="39">
        <v>16</v>
      </c>
      <c r="H49" s="40">
        <f t="shared" si="7"/>
        <v>19.8</v>
      </c>
    </row>
    <row r="50" spans="1:8" x14ac:dyDescent="0.15">
      <c r="A50" s="45"/>
      <c r="B50" s="38" t="s">
        <v>27</v>
      </c>
      <c r="C50" s="39">
        <v>669</v>
      </c>
      <c r="D50" s="39">
        <v>732</v>
      </c>
      <c r="E50" s="39">
        <v>701</v>
      </c>
      <c r="F50" s="39">
        <v>756</v>
      </c>
      <c r="G50" s="39">
        <v>685</v>
      </c>
      <c r="H50" s="40">
        <f t="shared" si="7"/>
        <v>708.6</v>
      </c>
    </row>
    <row r="51" spans="1:8" x14ac:dyDescent="0.15">
      <c r="A51" s="45"/>
      <c r="B51" s="38" t="s">
        <v>23</v>
      </c>
      <c r="C51" s="39">
        <v>259</v>
      </c>
      <c r="D51" s="39">
        <v>297</v>
      </c>
      <c r="E51" s="39">
        <v>314</v>
      </c>
      <c r="F51" s="39">
        <v>255</v>
      </c>
      <c r="G51" s="39">
        <v>278</v>
      </c>
      <c r="H51" s="40">
        <f t="shared" si="7"/>
        <v>280.60000000000002</v>
      </c>
    </row>
    <row r="52" spans="1:8" x14ac:dyDescent="0.15">
      <c r="A52" s="45"/>
      <c r="B52" s="38" t="s">
        <v>24</v>
      </c>
      <c r="C52" s="39">
        <v>469</v>
      </c>
      <c r="D52" s="39">
        <v>467</v>
      </c>
      <c r="E52" s="39">
        <v>491</v>
      </c>
      <c r="F52" s="39">
        <v>553</v>
      </c>
      <c r="G52" s="39">
        <v>519</v>
      </c>
      <c r="H52" s="40">
        <f t="shared" si="7"/>
        <v>499.8</v>
      </c>
    </row>
    <row r="53" spans="1:8" x14ac:dyDescent="0.15">
      <c r="A53" s="45"/>
      <c r="B53" s="38" t="s">
        <v>28</v>
      </c>
      <c r="C53" s="39">
        <v>12</v>
      </c>
      <c r="D53" s="39">
        <v>11</v>
      </c>
      <c r="E53" s="39">
        <v>7</v>
      </c>
      <c r="F53" s="39">
        <v>13</v>
      </c>
      <c r="G53" s="39">
        <v>8</v>
      </c>
      <c r="H53" s="40">
        <f t="shared" si="7"/>
        <v>10.199999999999999</v>
      </c>
    </row>
    <row r="54" spans="1:8" x14ac:dyDescent="0.15">
      <c r="A54" s="45"/>
      <c r="B54" s="38" t="s">
        <v>25</v>
      </c>
      <c r="C54" s="39">
        <v>4050</v>
      </c>
      <c r="D54" s="39">
        <v>4113</v>
      </c>
      <c r="E54" s="39">
        <v>4277</v>
      </c>
      <c r="F54" s="39">
        <v>4065</v>
      </c>
      <c r="G54" s="39">
        <v>4039</v>
      </c>
      <c r="H54" s="40">
        <f t="shared" si="7"/>
        <v>4108.8</v>
      </c>
    </row>
    <row r="55" spans="1:8" x14ac:dyDescent="0.15">
      <c r="A55" s="45"/>
      <c r="B55" s="41" t="s">
        <v>30</v>
      </c>
      <c r="C55" s="39">
        <v>2177</v>
      </c>
      <c r="D55" s="39">
        <v>2150</v>
      </c>
      <c r="E55" s="39">
        <v>2148</v>
      </c>
      <c r="F55" s="39">
        <v>2023</v>
      </c>
      <c r="G55" s="39">
        <v>2118</v>
      </c>
      <c r="H55" s="40">
        <f t="shared" si="7"/>
        <v>2123.1999999999998</v>
      </c>
    </row>
    <row r="56" spans="1:8" x14ac:dyDescent="0.15">
      <c r="A56" s="45"/>
      <c r="B56" s="41" t="s">
        <v>31</v>
      </c>
      <c r="C56" s="39">
        <v>8178</v>
      </c>
      <c r="D56" s="39">
        <v>8353</v>
      </c>
      <c r="E56" s="39">
        <v>8518</v>
      </c>
      <c r="F56" s="39">
        <v>8245</v>
      </c>
      <c r="G56" s="39">
        <v>8184</v>
      </c>
      <c r="H56" s="40">
        <f t="shared" si="7"/>
        <v>8295.6</v>
      </c>
    </row>
    <row r="57" spans="1:8" x14ac:dyDescent="0.15">
      <c r="A57" s="45"/>
      <c r="B57" s="41" t="s">
        <v>32</v>
      </c>
      <c r="C57" s="39">
        <f>C56-C55</f>
        <v>6001</v>
      </c>
      <c r="D57" s="39">
        <f t="shared" ref="D57:G57" si="14">D56-D55</f>
        <v>6203</v>
      </c>
      <c r="E57" s="39">
        <f t="shared" si="14"/>
        <v>6370</v>
      </c>
      <c r="F57" s="39">
        <f t="shared" si="14"/>
        <v>6222</v>
      </c>
      <c r="G57" s="39">
        <f t="shared" si="14"/>
        <v>6066</v>
      </c>
      <c r="H57" s="40">
        <f t="shared" si="7"/>
        <v>6172.4</v>
      </c>
    </row>
    <row r="58" spans="1:8" x14ac:dyDescent="0.15">
      <c r="A58" s="32"/>
      <c r="B58" s="36"/>
      <c r="C58" s="37"/>
      <c r="D58" s="37"/>
      <c r="E58" s="37"/>
      <c r="F58" s="37"/>
      <c r="G58" s="37"/>
      <c r="H58" s="35"/>
    </row>
    <row r="59" spans="1:8" x14ac:dyDescent="0.15">
      <c r="A59" s="45" t="s">
        <v>13</v>
      </c>
      <c r="B59" s="38" t="s">
        <v>7</v>
      </c>
      <c r="C59" s="39">
        <v>10</v>
      </c>
      <c r="D59" s="39">
        <v>11</v>
      </c>
      <c r="E59" s="39">
        <v>10</v>
      </c>
      <c r="F59" s="39">
        <v>16</v>
      </c>
      <c r="G59" s="39">
        <v>7</v>
      </c>
      <c r="H59" s="40">
        <f t="shared" si="7"/>
        <v>10.8</v>
      </c>
    </row>
    <row r="60" spans="1:8" x14ac:dyDescent="0.15">
      <c r="A60" s="45"/>
      <c r="B60" s="38" t="s">
        <v>27</v>
      </c>
      <c r="C60" s="39">
        <v>657</v>
      </c>
      <c r="D60" s="39">
        <v>675</v>
      </c>
      <c r="E60" s="39">
        <v>647</v>
      </c>
      <c r="F60" s="39">
        <v>721</v>
      </c>
      <c r="G60" s="39">
        <v>684</v>
      </c>
      <c r="H60" s="40">
        <f t="shared" si="7"/>
        <v>676.8</v>
      </c>
    </row>
    <row r="61" spans="1:8" x14ac:dyDescent="0.15">
      <c r="A61" s="45"/>
      <c r="B61" s="38" t="s">
        <v>23</v>
      </c>
      <c r="C61" s="39">
        <v>191</v>
      </c>
      <c r="D61" s="39">
        <v>169</v>
      </c>
      <c r="E61" s="39">
        <v>161</v>
      </c>
      <c r="F61" s="39">
        <v>189</v>
      </c>
      <c r="G61" s="39">
        <v>160</v>
      </c>
      <c r="H61" s="40">
        <f t="shared" si="7"/>
        <v>174</v>
      </c>
    </row>
    <row r="62" spans="1:8" x14ac:dyDescent="0.15">
      <c r="A62" s="45"/>
      <c r="B62" s="38" t="s">
        <v>24</v>
      </c>
      <c r="C62" s="39">
        <v>277</v>
      </c>
      <c r="D62" s="39">
        <v>294</v>
      </c>
      <c r="E62" s="39">
        <v>280</v>
      </c>
      <c r="F62" s="39">
        <v>310</v>
      </c>
      <c r="G62" s="39">
        <v>318</v>
      </c>
      <c r="H62" s="40">
        <f t="shared" si="7"/>
        <v>295.8</v>
      </c>
    </row>
    <row r="63" spans="1:8" x14ac:dyDescent="0.15">
      <c r="A63" s="45"/>
      <c r="B63" s="38" t="s">
        <v>28</v>
      </c>
      <c r="C63" s="39">
        <v>3</v>
      </c>
      <c r="D63" s="39">
        <v>5</v>
      </c>
      <c r="E63" s="39">
        <v>0</v>
      </c>
      <c r="F63" s="39">
        <v>5</v>
      </c>
      <c r="G63" s="39">
        <v>2</v>
      </c>
      <c r="H63" s="40">
        <f t="shared" si="7"/>
        <v>3</v>
      </c>
    </row>
    <row r="64" spans="1:8" x14ac:dyDescent="0.15">
      <c r="A64" s="45"/>
      <c r="B64" s="38" t="s">
        <v>25</v>
      </c>
      <c r="C64" s="39">
        <v>2930</v>
      </c>
      <c r="D64" s="39">
        <v>2832</v>
      </c>
      <c r="E64" s="39">
        <v>2912</v>
      </c>
      <c r="F64" s="39">
        <v>2948</v>
      </c>
      <c r="G64" s="39">
        <v>2785</v>
      </c>
      <c r="H64" s="40">
        <f t="shared" si="7"/>
        <v>2881.4</v>
      </c>
    </row>
    <row r="65" spans="1:8" x14ac:dyDescent="0.15">
      <c r="A65" s="45"/>
      <c r="B65" s="41" t="s">
        <v>30</v>
      </c>
      <c r="C65" s="39">
        <v>5687</v>
      </c>
      <c r="D65" s="39">
        <v>5881</v>
      </c>
      <c r="E65" s="39">
        <v>6222</v>
      </c>
      <c r="F65" s="39">
        <v>6502</v>
      </c>
      <c r="G65" s="39">
        <v>6675</v>
      </c>
      <c r="H65" s="40">
        <f t="shared" si="7"/>
        <v>6193.4</v>
      </c>
    </row>
    <row r="66" spans="1:8" x14ac:dyDescent="0.15">
      <c r="A66" s="45"/>
      <c r="B66" s="41" t="s">
        <v>31</v>
      </c>
      <c r="C66" s="39">
        <v>10249</v>
      </c>
      <c r="D66" s="39">
        <v>10363</v>
      </c>
      <c r="E66" s="39">
        <v>10771</v>
      </c>
      <c r="F66" s="39">
        <v>11114</v>
      </c>
      <c r="G66" s="39">
        <v>11102</v>
      </c>
      <c r="H66" s="40">
        <f t="shared" si="7"/>
        <v>10719.8</v>
      </c>
    </row>
    <row r="67" spans="1:8" x14ac:dyDescent="0.15">
      <c r="A67" s="45"/>
      <c r="B67" s="41" t="s">
        <v>32</v>
      </c>
      <c r="C67" s="39">
        <f t="shared" ref="C67:G67" si="15">C66-C65</f>
        <v>4562</v>
      </c>
      <c r="D67" s="39">
        <f t="shared" si="15"/>
        <v>4482</v>
      </c>
      <c r="E67" s="39">
        <f t="shared" si="15"/>
        <v>4549</v>
      </c>
      <c r="F67" s="39">
        <f t="shared" si="15"/>
        <v>4612</v>
      </c>
      <c r="G67" s="39">
        <f t="shared" si="15"/>
        <v>4427</v>
      </c>
      <c r="H67" s="40">
        <f t="shared" si="7"/>
        <v>4526.3999999999996</v>
      </c>
    </row>
    <row r="68" spans="1:8" x14ac:dyDescent="0.15">
      <c r="A68" s="32"/>
      <c r="B68" s="36"/>
      <c r="C68" s="37"/>
      <c r="D68" s="37"/>
      <c r="E68" s="37"/>
      <c r="F68" s="37"/>
      <c r="G68" s="37"/>
      <c r="H68" s="35"/>
    </row>
    <row r="69" spans="1:8" x14ac:dyDescent="0.15">
      <c r="A69" s="45" t="s">
        <v>16</v>
      </c>
      <c r="B69" s="38" t="s">
        <v>7</v>
      </c>
      <c r="C69" s="39">
        <v>1</v>
      </c>
      <c r="D69" s="39">
        <v>1</v>
      </c>
      <c r="E69" s="39">
        <v>2</v>
      </c>
      <c r="F69" s="39">
        <v>2</v>
      </c>
      <c r="G69" s="39">
        <v>2</v>
      </c>
      <c r="H69" s="40">
        <f t="shared" si="7"/>
        <v>1.6</v>
      </c>
    </row>
    <row r="70" spans="1:8" x14ac:dyDescent="0.15">
      <c r="A70" s="45"/>
      <c r="B70" s="38" t="s">
        <v>27</v>
      </c>
      <c r="C70" s="39">
        <v>84</v>
      </c>
      <c r="D70" s="39">
        <v>92</v>
      </c>
      <c r="E70" s="39">
        <v>101</v>
      </c>
      <c r="F70" s="39">
        <v>116</v>
      </c>
      <c r="G70" s="39">
        <v>93</v>
      </c>
      <c r="H70" s="40">
        <f t="shared" si="7"/>
        <v>97.2</v>
      </c>
    </row>
    <row r="71" spans="1:8" x14ac:dyDescent="0.15">
      <c r="A71" s="45"/>
      <c r="B71" s="38" t="s">
        <v>23</v>
      </c>
      <c r="C71" s="39">
        <v>26</v>
      </c>
      <c r="D71" s="39">
        <v>19</v>
      </c>
      <c r="E71" s="39">
        <v>14</v>
      </c>
      <c r="F71" s="39">
        <v>9</v>
      </c>
      <c r="G71" s="39">
        <v>19</v>
      </c>
      <c r="H71" s="40">
        <f t="shared" si="7"/>
        <v>17.399999999999999</v>
      </c>
    </row>
    <row r="72" spans="1:8" x14ac:dyDescent="0.15">
      <c r="A72" s="45"/>
      <c r="B72" s="38" t="s">
        <v>24</v>
      </c>
      <c r="C72" s="39">
        <v>50</v>
      </c>
      <c r="D72" s="39">
        <v>62</v>
      </c>
      <c r="E72" s="39">
        <v>56</v>
      </c>
      <c r="F72" s="39">
        <v>54</v>
      </c>
      <c r="G72" s="39">
        <v>64</v>
      </c>
      <c r="H72" s="40">
        <f t="shared" si="7"/>
        <v>57.2</v>
      </c>
    </row>
    <row r="73" spans="1:8" x14ac:dyDescent="0.15">
      <c r="A73" s="45"/>
      <c r="B73" s="38" t="s">
        <v>28</v>
      </c>
      <c r="C73" s="39">
        <v>1</v>
      </c>
      <c r="D73" s="39">
        <v>1</v>
      </c>
      <c r="E73" s="39">
        <v>2</v>
      </c>
      <c r="F73" s="39">
        <v>1</v>
      </c>
      <c r="G73" s="39">
        <v>0</v>
      </c>
      <c r="H73" s="40">
        <f t="shared" si="7"/>
        <v>1</v>
      </c>
    </row>
    <row r="74" spans="1:8" x14ac:dyDescent="0.15">
      <c r="A74" s="45"/>
      <c r="B74" s="38" t="s">
        <v>25</v>
      </c>
      <c r="C74" s="39">
        <v>837</v>
      </c>
      <c r="D74" s="39">
        <v>828</v>
      </c>
      <c r="E74" s="39">
        <v>843</v>
      </c>
      <c r="F74" s="39">
        <v>829</v>
      </c>
      <c r="G74" s="39">
        <v>824</v>
      </c>
      <c r="H74" s="40">
        <f t="shared" ref="H74:H77" si="16">(SUM(C74:G74))/5</f>
        <v>832.2</v>
      </c>
    </row>
    <row r="75" spans="1:8" x14ac:dyDescent="0.15">
      <c r="A75" s="45"/>
      <c r="B75" s="41" t="s">
        <v>30</v>
      </c>
      <c r="C75" s="39">
        <v>846</v>
      </c>
      <c r="D75" s="39">
        <v>870</v>
      </c>
      <c r="E75" s="39">
        <v>914</v>
      </c>
      <c r="F75" s="39">
        <v>891</v>
      </c>
      <c r="G75" s="39">
        <v>810</v>
      </c>
      <c r="H75" s="40">
        <f t="shared" si="16"/>
        <v>866.2</v>
      </c>
    </row>
    <row r="76" spans="1:8" x14ac:dyDescent="0.15">
      <c r="A76" s="45"/>
      <c r="B76" s="41" t="s">
        <v>31</v>
      </c>
      <c r="C76" s="39">
        <v>1973</v>
      </c>
      <c r="D76" s="39">
        <v>1967</v>
      </c>
      <c r="E76" s="39">
        <v>2041</v>
      </c>
      <c r="F76" s="39">
        <v>2021</v>
      </c>
      <c r="G76" s="39">
        <v>1905</v>
      </c>
      <c r="H76" s="40">
        <f t="shared" si="16"/>
        <v>1981.4</v>
      </c>
    </row>
    <row r="77" spans="1:8" x14ac:dyDescent="0.15">
      <c r="A77" s="45"/>
      <c r="B77" s="41" t="s">
        <v>32</v>
      </c>
      <c r="C77" s="39">
        <f t="shared" ref="C77:G77" si="17">C76-C75</f>
        <v>1127</v>
      </c>
      <c r="D77" s="39">
        <f t="shared" si="17"/>
        <v>1097</v>
      </c>
      <c r="E77" s="39">
        <f t="shared" si="17"/>
        <v>1127</v>
      </c>
      <c r="F77" s="39">
        <f t="shared" si="17"/>
        <v>1130</v>
      </c>
      <c r="G77" s="39">
        <f t="shared" si="17"/>
        <v>1095</v>
      </c>
      <c r="H77" s="40">
        <f t="shared" si="16"/>
        <v>1115.2</v>
      </c>
    </row>
    <row r="78" spans="1:8" x14ac:dyDescent="0.15">
      <c r="A78" s="32"/>
      <c r="B78" s="36"/>
      <c r="C78" s="37"/>
      <c r="D78" s="37"/>
      <c r="E78" s="37"/>
      <c r="F78" s="37"/>
      <c r="G78" s="37"/>
      <c r="H78" s="35"/>
    </row>
    <row r="79" spans="1:8" x14ac:dyDescent="0.15">
      <c r="A79" t="s">
        <v>14</v>
      </c>
    </row>
    <row r="80" spans="1:8" x14ac:dyDescent="0.15">
      <c r="A80" t="s">
        <v>15</v>
      </c>
    </row>
    <row r="81" spans="1:1" x14ac:dyDescent="0.15">
      <c r="A81" t="s">
        <v>33</v>
      </c>
    </row>
  </sheetData>
  <mergeCells count="10">
    <mergeCell ref="A39:A47"/>
    <mergeCell ref="A49:A57"/>
    <mergeCell ref="A59:A67"/>
    <mergeCell ref="A69:A77"/>
    <mergeCell ref="A5:B5"/>
    <mergeCell ref="H5:H6"/>
    <mergeCell ref="A6:B6"/>
    <mergeCell ref="A9:A17"/>
    <mergeCell ref="A19:A27"/>
    <mergeCell ref="A29:A37"/>
  </mergeCells>
  <pageMargins left="0.75" right="0.75" top="1" bottom="1" header="0.5" footer="0.5"/>
  <pageSetup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8"/>
  <sheetViews>
    <sheetView showRuler="0" workbookViewId="0"/>
  </sheetViews>
  <sheetFormatPr baseColWidth="10" defaultRowHeight="13" x14ac:dyDescent="0.15"/>
  <cols>
    <col min="1" max="1" width="32" customWidth="1"/>
  </cols>
  <sheetData>
    <row r="1" spans="1:4" ht="42" x14ac:dyDescent="0.15">
      <c r="A1" s="44" t="s">
        <v>41</v>
      </c>
      <c r="B1" s="4" t="s">
        <v>20</v>
      </c>
      <c r="C1" s="4" t="s">
        <v>21</v>
      </c>
      <c r="D1" s="4" t="s">
        <v>22</v>
      </c>
    </row>
    <row r="2" spans="1:4" x14ac:dyDescent="0.15">
      <c r="A2" s="43" t="s">
        <v>10</v>
      </c>
      <c r="B2" s="6">
        <f>'Bachelor''s'!O$16</f>
        <v>0.20905090908142479</v>
      </c>
      <c r="C2" s="6">
        <f>'Master''s'!O16</f>
        <v>0.22181057922502789</v>
      </c>
      <c r="D2" s="6">
        <f>PhD!O16</f>
        <v>0.12916476494751258</v>
      </c>
    </row>
    <row r="3" spans="1:4" ht="14" x14ac:dyDescent="0.15">
      <c r="A3" s="2" t="s">
        <v>11</v>
      </c>
      <c r="B3" s="6">
        <f>'Bachelor''s'!P$16</f>
        <v>0.22566241635015369</v>
      </c>
      <c r="C3" s="6">
        <f>'Master''s'!P16</f>
        <v>0.18886131091074868</v>
      </c>
      <c r="D3" s="6">
        <f>PhD!P16</f>
        <v>0.13129414814334783</v>
      </c>
    </row>
    <row r="4" spans="1:4" x14ac:dyDescent="0.15">
      <c r="A4" s="43" t="s">
        <v>8</v>
      </c>
      <c r="B4" s="6">
        <f>'Bachelor''s'!L$16</f>
        <v>0.20458539376353754</v>
      </c>
      <c r="C4" s="6">
        <f>'Master''s'!L16</f>
        <v>0.15429594272076375</v>
      </c>
      <c r="D4" s="6">
        <f>PhD!L16</f>
        <v>0.10674398625429553</v>
      </c>
    </row>
    <row r="5" spans="1:4" x14ac:dyDescent="0.15">
      <c r="A5" s="43" t="s">
        <v>17</v>
      </c>
      <c r="B5" s="6">
        <f>'Bachelor''s'!Q$16</f>
        <v>0.17121507472384664</v>
      </c>
      <c r="C5" s="6">
        <f>'Master''s'!Q16</f>
        <v>0.14880740174857826</v>
      </c>
      <c r="D5" s="6">
        <f>PhD!Q16</f>
        <v>0.10683987274655357</v>
      </c>
    </row>
    <row r="6" spans="1:4" x14ac:dyDescent="0.15">
      <c r="A6" s="43" t="s">
        <v>40</v>
      </c>
      <c r="B6" s="6">
        <f>'Bachelor''s'!N$16</f>
        <v>0.1569314059536831</v>
      </c>
      <c r="C6" s="6">
        <f>'Master''s'!N16</f>
        <v>0.13204558624686111</v>
      </c>
      <c r="D6" s="6">
        <f>PhD!N16</f>
        <v>9.1131998365345329E-2</v>
      </c>
    </row>
    <row r="7" spans="1:4" x14ac:dyDescent="0.15">
      <c r="A7" s="43" t="s">
        <v>16</v>
      </c>
      <c r="B7" s="6">
        <f>'Bachelor''s'!M$16</f>
        <v>0.14540251995768008</v>
      </c>
      <c r="C7" s="6">
        <f>'Master''s'!M16</f>
        <v>0.12231030577576445</v>
      </c>
      <c r="D7" s="6">
        <f>PhD!M16</f>
        <v>6.9225251076040176E-2</v>
      </c>
    </row>
    <row r="8" spans="1:4" x14ac:dyDescent="0.15">
      <c r="A8" s="43" t="s">
        <v>6</v>
      </c>
      <c r="B8" s="6">
        <f>'Bachelor''s'!K$16</f>
        <v>0.13417721518987341</v>
      </c>
      <c r="C8" s="6">
        <f>'Master''s'!K16</f>
        <v>0.11078717201166181</v>
      </c>
      <c r="D8" s="6">
        <f>PhD!K16</f>
        <v>6.6378066378066369E-2</v>
      </c>
    </row>
  </sheetData>
  <sortState xmlns:xlrd2="http://schemas.microsoft.com/office/spreadsheetml/2017/richdata2" ref="A2:D8">
    <sortCondition descending="1" ref="B2:B8"/>
  </sortState>
  <pageMargins left="0.75" right="0.75" top="1" bottom="1" header="0.5" footer="0.5"/>
  <pageSetup orientation="portrait" horizontalDpi="0" verticalDpi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Charts</vt:lpstr>
      </vt:variant>
      <vt:variant>
        <vt:i4>1</vt:i4>
      </vt:variant>
    </vt:vector>
  </HeadingPairs>
  <TitlesOfParts>
    <vt:vector size="5" baseType="lpstr">
      <vt:lpstr>Bachelor's</vt:lpstr>
      <vt:lpstr>Master's</vt:lpstr>
      <vt:lpstr>PhD</vt:lpstr>
      <vt:lpstr>Data</vt:lpstr>
      <vt:lpstr>Graph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DavidKessler</dc:creator>
  <cp:lastModifiedBy>Microsoft Office User</cp:lastModifiedBy>
  <cp:lastPrinted>2020-08-03T18:13:49Z</cp:lastPrinted>
  <dcterms:created xsi:type="dcterms:W3CDTF">2014-06-04T14:32:14Z</dcterms:created>
  <dcterms:modified xsi:type="dcterms:W3CDTF">2022-09-15T14:34:56Z</dcterms:modified>
</cp:coreProperties>
</file>